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es.DIRESACALLAO\Desktop\"/>
    </mc:Choice>
  </mc:AlternateContent>
  <bookViews>
    <workbookView xWindow="0" yWindow="0" windowWidth="20460" windowHeight="6990"/>
  </bookViews>
  <sheets>
    <sheet name="Partos" sheetId="1" r:id="rId1"/>
  </sheets>
  <definedNames>
    <definedName name="_xlnm.Print_Area" localSheetId="0">Partos!$A$1:$N$85</definedName>
    <definedName name="ATENCIONES_DE_EMERGENCIAS_AÑO_2007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4" i="1" l="1"/>
  <c r="M84" i="1"/>
  <c r="L84" i="1"/>
  <c r="L71" i="1" s="1"/>
  <c r="K84" i="1"/>
  <c r="J84" i="1"/>
  <c r="I84" i="1"/>
  <c r="I71" i="1" s="1"/>
  <c r="H84" i="1"/>
  <c r="G84" i="1"/>
  <c r="F84" i="1"/>
  <c r="E84" i="1"/>
  <c r="D84" i="1"/>
  <c r="C84" i="1"/>
  <c r="B84" i="1" s="1"/>
  <c r="N83" i="1"/>
  <c r="M83" i="1"/>
  <c r="M70" i="1" s="1"/>
  <c r="L83" i="1"/>
  <c r="K83" i="1"/>
  <c r="J83" i="1"/>
  <c r="J70" i="1" s="1"/>
  <c r="I83" i="1"/>
  <c r="H83" i="1"/>
  <c r="G83" i="1"/>
  <c r="F83" i="1"/>
  <c r="E83" i="1"/>
  <c r="D83" i="1"/>
  <c r="C83" i="1"/>
  <c r="B83" i="1" s="1"/>
  <c r="B82" i="1"/>
  <c r="B81" i="1"/>
  <c r="N80" i="1"/>
  <c r="M80" i="1"/>
  <c r="M79" i="1" s="1"/>
  <c r="M78" i="1" s="1"/>
  <c r="L80" i="1"/>
  <c r="K80" i="1"/>
  <c r="K79" i="1" s="1"/>
  <c r="K78" i="1" s="1"/>
  <c r="J80" i="1"/>
  <c r="J79" i="1" s="1"/>
  <c r="J78" i="1" s="1"/>
  <c r="I80" i="1"/>
  <c r="H80" i="1"/>
  <c r="G80" i="1"/>
  <c r="F80" i="1"/>
  <c r="E80" i="1"/>
  <c r="D80" i="1"/>
  <c r="D79" i="1" s="1"/>
  <c r="C80" i="1"/>
  <c r="N79" i="1"/>
  <c r="N78" i="1" s="1"/>
  <c r="L79" i="1"/>
  <c r="L78" i="1" s="1"/>
  <c r="I79" i="1"/>
  <c r="H79" i="1"/>
  <c r="G79" i="1"/>
  <c r="F79" i="1"/>
  <c r="E79" i="1"/>
  <c r="E78" i="1" s="1"/>
  <c r="C79" i="1"/>
  <c r="I78" i="1"/>
  <c r="H78" i="1"/>
  <c r="G78" i="1"/>
  <c r="F78" i="1"/>
  <c r="C78" i="1"/>
  <c r="N77" i="1"/>
  <c r="M77" i="1"/>
  <c r="L77" i="1"/>
  <c r="K77" i="1"/>
  <c r="J77" i="1"/>
  <c r="I77" i="1"/>
  <c r="H77" i="1"/>
  <c r="G77" i="1"/>
  <c r="G71" i="1" s="1"/>
  <c r="F77" i="1"/>
  <c r="E77" i="1"/>
  <c r="E71" i="1" s="1"/>
  <c r="D77" i="1"/>
  <c r="B77" i="1" s="1"/>
  <c r="C77" i="1"/>
  <c r="N76" i="1"/>
  <c r="M76" i="1"/>
  <c r="L76" i="1"/>
  <c r="K76" i="1"/>
  <c r="J76" i="1"/>
  <c r="I76" i="1"/>
  <c r="H76" i="1"/>
  <c r="H70" i="1" s="1"/>
  <c r="G76" i="1"/>
  <c r="F76" i="1"/>
  <c r="F70" i="1" s="1"/>
  <c r="E76" i="1"/>
  <c r="E70" i="1" s="1"/>
  <c r="D76" i="1"/>
  <c r="C76" i="1"/>
  <c r="B76" i="1" s="1"/>
  <c r="N75" i="1"/>
  <c r="M75" i="1"/>
  <c r="L75" i="1"/>
  <c r="K75" i="1"/>
  <c r="J75" i="1"/>
  <c r="I75" i="1"/>
  <c r="I69" i="1" s="1"/>
  <c r="H75" i="1"/>
  <c r="G75" i="1"/>
  <c r="G69" i="1" s="1"/>
  <c r="G66" i="1" s="1"/>
  <c r="F75" i="1"/>
  <c r="F69" i="1" s="1"/>
  <c r="F66" i="1" s="1"/>
  <c r="E75" i="1"/>
  <c r="D75" i="1"/>
  <c r="C75" i="1"/>
  <c r="B75" i="1" s="1"/>
  <c r="N74" i="1"/>
  <c r="M74" i="1"/>
  <c r="L74" i="1"/>
  <c r="K74" i="1"/>
  <c r="J74" i="1"/>
  <c r="J68" i="1" s="1"/>
  <c r="I74" i="1"/>
  <c r="H74" i="1"/>
  <c r="H68" i="1" s="1"/>
  <c r="G74" i="1"/>
  <c r="G68" i="1" s="1"/>
  <c r="F74" i="1"/>
  <c r="E74" i="1"/>
  <c r="D74" i="1"/>
  <c r="C74" i="1"/>
  <c r="C68" i="1" s="1"/>
  <c r="N73" i="1"/>
  <c r="M73" i="1"/>
  <c r="L73" i="1"/>
  <c r="K73" i="1"/>
  <c r="K72" i="1" s="1"/>
  <c r="J73" i="1"/>
  <c r="I73" i="1"/>
  <c r="I67" i="1" s="1"/>
  <c r="I66" i="1" s="1"/>
  <c r="H73" i="1"/>
  <c r="H72" i="1" s="1"/>
  <c r="G73" i="1"/>
  <c r="F73" i="1"/>
  <c r="F72" i="1" s="1"/>
  <c r="E73" i="1"/>
  <c r="D73" i="1"/>
  <c r="D67" i="1" s="1"/>
  <c r="C73" i="1"/>
  <c r="N72" i="1"/>
  <c r="M72" i="1"/>
  <c r="L72" i="1"/>
  <c r="J72" i="1"/>
  <c r="I72" i="1"/>
  <c r="G72" i="1"/>
  <c r="E72" i="1"/>
  <c r="C72" i="1"/>
  <c r="N71" i="1"/>
  <c r="M71" i="1"/>
  <c r="K71" i="1"/>
  <c r="J71" i="1"/>
  <c r="H71" i="1"/>
  <c r="F71" i="1"/>
  <c r="C71" i="1"/>
  <c r="N70" i="1"/>
  <c r="L70" i="1"/>
  <c r="K70" i="1"/>
  <c r="I70" i="1"/>
  <c r="G70" i="1"/>
  <c r="D70" i="1"/>
  <c r="C70" i="1"/>
  <c r="N69" i="1"/>
  <c r="M69" i="1"/>
  <c r="L69" i="1"/>
  <c r="K69" i="1"/>
  <c r="J69" i="1"/>
  <c r="H69" i="1"/>
  <c r="E69" i="1"/>
  <c r="D69" i="1"/>
  <c r="C69" i="1"/>
  <c r="N68" i="1"/>
  <c r="M68" i="1"/>
  <c r="L68" i="1"/>
  <c r="K68" i="1"/>
  <c r="I68" i="1"/>
  <c r="F68" i="1"/>
  <c r="E68" i="1"/>
  <c r="D68" i="1"/>
  <c r="N67" i="1"/>
  <c r="N66" i="1" s="1"/>
  <c r="L67" i="1"/>
  <c r="L66" i="1" s="1"/>
  <c r="J67" i="1"/>
  <c r="J66" i="1" s="1"/>
  <c r="G67" i="1"/>
  <c r="F67" i="1"/>
  <c r="E67" i="1"/>
  <c r="E66" i="1" s="1"/>
  <c r="C67" i="1"/>
  <c r="C66" i="1"/>
  <c r="B57" i="1"/>
  <c r="B56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 s="1"/>
  <c r="B53" i="1"/>
  <c r="B52" i="1"/>
  <c r="B51" i="1"/>
  <c r="N50" i="1"/>
  <c r="N41" i="1" s="1"/>
  <c r="N26" i="1" s="1"/>
  <c r="M50" i="1"/>
  <c r="L50" i="1"/>
  <c r="K50" i="1"/>
  <c r="J50" i="1"/>
  <c r="I50" i="1"/>
  <c r="H50" i="1"/>
  <c r="G50" i="1"/>
  <c r="B50" i="1" s="1"/>
  <c r="F50" i="1"/>
  <c r="E50" i="1"/>
  <c r="D50" i="1"/>
  <c r="C50" i="1"/>
  <c r="B49" i="1"/>
  <c r="B48" i="1"/>
  <c r="B47" i="1"/>
  <c r="N46" i="1"/>
  <c r="M46" i="1"/>
  <c r="L46" i="1"/>
  <c r="K46" i="1"/>
  <c r="K41" i="1" s="1"/>
  <c r="K26" i="1" s="1"/>
  <c r="J46" i="1"/>
  <c r="I46" i="1"/>
  <c r="H46" i="1"/>
  <c r="G46" i="1"/>
  <c r="F46" i="1"/>
  <c r="F41" i="1" s="1"/>
  <c r="F26" i="1" s="1"/>
  <c r="E46" i="1"/>
  <c r="D46" i="1"/>
  <c r="C46" i="1"/>
  <c r="B46" i="1" s="1"/>
  <c r="B45" i="1"/>
  <c r="B44" i="1"/>
  <c r="B43" i="1"/>
  <c r="N42" i="1"/>
  <c r="M42" i="1"/>
  <c r="L42" i="1"/>
  <c r="L41" i="1" s="1"/>
  <c r="K42" i="1"/>
  <c r="J42" i="1"/>
  <c r="J41" i="1" s="1"/>
  <c r="I42" i="1"/>
  <c r="H42" i="1"/>
  <c r="G42" i="1"/>
  <c r="G41" i="1" s="1"/>
  <c r="F42" i="1"/>
  <c r="E42" i="1"/>
  <c r="E41" i="1" s="1"/>
  <c r="D42" i="1"/>
  <c r="C42" i="1"/>
  <c r="B42" i="1" s="1"/>
  <c r="M41" i="1"/>
  <c r="I41" i="1"/>
  <c r="H41" i="1"/>
  <c r="D41" i="1"/>
  <c r="D26" i="1" s="1"/>
  <c r="B40" i="1"/>
  <c r="B39" i="1"/>
  <c r="B38" i="1"/>
  <c r="N37" i="1"/>
  <c r="M37" i="1"/>
  <c r="L37" i="1"/>
  <c r="L36" i="1" s="1"/>
  <c r="K37" i="1"/>
  <c r="J37" i="1"/>
  <c r="J36" i="1" s="1"/>
  <c r="I37" i="1"/>
  <c r="H37" i="1"/>
  <c r="H36" i="1" s="1"/>
  <c r="G37" i="1"/>
  <c r="F37" i="1"/>
  <c r="E37" i="1"/>
  <c r="E36" i="1" s="1"/>
  <c r="D37" i="1"/>
  <c r="C37" i="1"/>
  <c r="B37" i="1" s="1"/>
  <c r="B36" i="1" s="1"/>
  <c r="N36" i="1"/>
  <c r="M36" i="1"/>
  <c r="K36" i="1"/>
  <c r="I36" i="1"/>
  <c r="G36" i="1"/>
  <c r="F36" i="1"/>
  <c r="D36" i="1"/>
  <c r="B35" i="1"/>
  <c r="B34" i="1"/>
  <c r="B33" i="1"/>
  <c r="N32" i="1"/>
  <c r="M32" i="1"/>
  <c r="M27" i="1" s="1"/>
  <c r="L32" i="1"/>
  <c r="K32" i="1"/>
  <c r="J32" i="1"/>
  <c r="I32" i="1"/>
  <c r="H32" i="1"/>
  <c r="H27" i="1" s="1"/>
  <c r="G32" i="1"/>
  <c r="F32" i="1"/>
  <c r="E32" i="1"/>
  <c r="D32" i="1"/>
  <c r="C32" i="1"/>
  <c r="B32" i="1" s="1"/>
  <c r="B31" i="1"/>
  <c r="B30" i="1"/>
  <c r="B29" i="1"/>
  <c r="N28" i="1"/>
  <c r="N27" i="1" s="1"/>
  <c r="M28" i="1"/>
  <c r="L28" i="1"/>
  <c r="L27" i="1" s="1"/>
  <c r="K28" i="1"/>
  <c r="J28" i="1"/>
  <c r="I28" i="1"/>
  <c r="I6" i="1" s="1"/>
  <c r="H28" i="1"/>
  <c r="G28" i="1"/>
  <c r="G27" i="1" s="1"/>
  <c r="F28" i="1"/>
  <c r="E28" i="1"/>
  <c r="B28" i="1" s="1"/>
  <c r="B27" i="1" s="1"/>
  <c r="D28" i="1"/>
  <c r="C28" i="1"/>
  <c r="K27" i="1"/>
  <c r="J27" i="1"/>
  <c r="F27" i="1"/>
  <c r="D27" i="1"/>
  <c r="C27" i="1"/>
  <c r="B25" i="1"/>
  <c r="B24" i="1"/>
  <c r="B23" i="1"/>
  <c r="B22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 s="1"/>
  <c r="B19" i="1"/>
  <c r="B18" i="1"/>
  <c r="B17" i="1"/>
  <c r="B16" i="1"/>
  <c r="B15" i="1"/>
  <c r="N14" i="1"/>
  <c r="N6" i="1" s="1"/>
  <c r="M14" i="1"/>
  <c r="L14" i="1"/>
  <c r="K14" i="1"/>
  <c r="K7" i="1" s="1"/>
  <c r="J14" i="1"/>
  <c r="I14" i="1"/>
  <c r="H14" i="1"/>
  <c r="G14" i="1"/>
  <c r="B14" i="1" s="1"/>
  <c r="F14" i="1"/>
  <c r="E14" i="1"/>
  <c r="D14" i="1"/>
  <c r="D7" i="1" s="1"/>
  <c r="C14" i="1"/>
  <c r="B13" i="1"/>
  <c r="B12" i="1"/>
  <c r="B11" i="1"/>
  <c r="B10" i="1"/>
  <c r="B9" i="1"/>
  <c r="N8" i="1"/>
  <c r="M8" i="1"/>
  <c r="M7" i="1" s="1"/>
  <c r="L8" i="1"/>
  <c r="L7" i="1" s="1"/>
  <c r="K8" i="1"/>
  <c r="J8" i="1"/>
  <c r="J7" i="1" s="1"/>
  <c r="I8" i="1"/>
  <c r="H8" i="1"/>
  <c r="H7" i="1" s="1"/>
  <c r="G8" i="1"/>
  <c r="F8" i="1"/>
  <c r="F6" i="1" s="1"/>
  <c r="E8" i="1"/>
  <c r="E7" i="1" s="1"/>
  <c r="D8" i="1"/>
  <c r="C8" i="1"/>
  <c r="B8" i="1" s="1"/>
  <c r="N7" i="1"/>
  <c r="I7" i="1"/>
  <c r="F7" i="1"/>
  <c r="J6" i="1"/>
  <c r="C6" i="1"/>
  <c r="B41" i="1" l="1"/>
  <c r="B70" i="1"/>
  <c r="D78" i="1"/>
  <c r="B78" i="1" s="1"/>
  <c r="B79" i="1"/>
  <c r="M26" i="1"/>
  <c r="B68" i="1"/>
  <c r="D66" i="1"/>
  <c r="B66" i="1" s="1"/>
  <c r="G26" i="1"/>
  <c r="B69" i="1"/>
  <c r="J26" i="1"/>
  <c r="B6" i="1"/>
  <c r="B71" i="1"/>
  <c r="H26" i="1"/>
  <c r="L26" i="1"/>
  <c r="L6" i="1"/>
  <c r="M6" i="1"/>
  <c r="H67" i="1"/>
  <c r="H66" i="1" s="1"/>
  <c r="D71" i="1"/>
  <c r="B73" i="1"/>
  <c r="E27" i="1"/>
  <c r="E26" i="1" s="1"/>
  <c r="C41" i="1"/>
  <c r="D72" i="1"/>
  <c r="B72" i="1" s="1"/>
  <c r="B74" i="1"/>
  <c r="D6" i="1"/>
  <c r="C7" i="1"/>
  <c r="K67" i="1"/>
  <c r="K66" i="1" s="1"/>
  <c r="E6" i="1"/>
  <c r="I27" i="1"/>
  <c r="I26" i="1" s="1"/>
  <c r="M67" i="1"/>
  <c r="M66" i="1" s="1"/>
  <c r="G7" i="1"/>
  <c r="B80" i="1"/>
  <c r="H6" i="1"/>
  <c r="C36" i="1"/>
  <c r="G6" i="1"/>
  <c r="K6" i="1"/>
  <c r="C26" i="1" l="1"/>
  <c r="B26" i="1" s="1"/>
  <c r="B67" i="1"/>
  <c r="B7" i="1"/>
</calcChain>
</file>

<file path=xl/comments1.xml><?xml version="1.0" encoding="utf-8"?>
<comments xmlns="http://schemas.openxmlformats.org/spreadsheetml/2006/main">
  <authors>
    <author>Flor de Maria Villena Morante</author>
    <author>sam</author>
    <author>Lacey Quispe Casas</author>
    <author>Juan Carlos Flores Pucho</author>
    <author>LQUISPE</author>
    <author>ESTADISTICA01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Flor de Maria Villena Morante:</t>
        </r>
        <r>
          <rPr>
            <sz val="9"/>
            <color indexed="81"/>
            <rFont val="Tahoma"/>
            <family val="2"/>
          </rPr>
          <t xml:space="preserve">
Es referencial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4 PARTOS GEMELARES</t>
        </r>
      </text>
    </comment>
    <comment ref="D13" authorId="2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6 partos gemelares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5 partos gemelares</t>
        </r>
      </text>
    </comment>
    <comment ref="G13" authorId="3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Partos Gemelares:7
Partos Múltiple : 1</t>
        </r>
      </text>
    </comment>
    <comment ref="H13" authorId="3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1 PARTO GEMELAR
</t>
        </r>
      </text>
    </comment>
    <comment ref="I13" authorId="3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5 partos gemelares</t>
        </r>
      </text>
    </comment>
    <comment ref="J13" authorId="3" shapeId="0">
      <text>
        <r>
          <rPr>
            <b/>
            <sz val="9"/>
            <color indexed="81"/>
            <rFont val="Tahoma"/>
            <family val="2"/>
          </rPr>
          <t>Juan Carlos:
3 PARTOS GEMELARES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3" shapeId="0">
      <text>
        <r>
          <rPr>
            <b/>
            <sz val="9"/>
            <color indexed="81"/>
            <rFont val="Tahoma"/>
            <family val="2"/>
          </rPr>
          <t>Juan Carlos:
1 parto multiple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" authorId="3" shapeId="0">
      <text>
        <r>
          <rPr>
            <b/>
            <sz val="9"/>
            <color indexed="81"/>
            <rFont val="Tahoma"/>
            <family val="2"/>
          </rPr>
          <t>Juan Carlos: 
5 partos gemelares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3" shapeId="0">
      <text>
        <r>
          <rPr>
            <b/>
            <sz val="9"/>
            <color indexed="81"/>
            <rFont val="Tahoma"/>
            <family val="2"/>
          </rPr>
          <t>Juan Carlos:
Partos Gemelares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3" shapeId="0">
      <text>
        <r>
          <rPr>
            <b/>
            <sz val="9"/>
            <color indexed="81"/>
            <rFont val="Tahoma"/>
            <family val="2"/>
          </rPr>
          <t>Juan Carlos:
Partos 
Gemelares= 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4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 referencial</t>
        </r>
      </text>
    </comment>
    <comment ref="B18" authorId="5" shapeId="0">
      <text>
        <r>
          <rPr>
            <b/>
            <sz val="9"/>
            <color indexed="81"/>
            <rFont val="Tahoma"/>
            <family val="2"/>
          </rPr>
          <t>ESTADISTICA01:</t>
        </r>
        <r>
          <rPr>
            <sz val="9"/>
            <color indexed="81"/>
            <rFont val="Tahoma"/>
            <family val="2"/>
          </rPr>
          <t xml:space="preserve">
ES REFERENCIAL NO SE CONSIDERA EN LA SUMA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1 PARTO GEMELAR</t>
        </r>
      </text>
    </comment>
    <comment ref="F19" authorId="3" shapeId="0">
      <text>
        <r>
          <rPr>
            <b/>
            <sz val="9"/>
            <color indexed="81"/>
            <rFont val="Tahoma"/>
            <family val="2"/>
          </rPr>
          <t>Juan Carlos:
1 parto Gemelar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9" authorId="3" shapeId="0">
      <text>
        <r>
          <rPr>
            <b/>
            <sz val="9"/>
            <color indexed="81"/>
            <rFont val="Tahoma"/>
            <family val="2"/>
          </rPr>
          <t>Juan Carlos:    
Partos Gemelares = 1</t>
        </r>
      </text>
    </comment>
    <comment ref="A22" authorId="4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 referencial</t>
        </r>
      </text>
    </comment>
    <comment ref="B24" authorId="5" shapeId="0">
      <text>
        <r>
          <rPr>
            <b/>
            <sz val="9"/>
            <color indexed="81"/>
            <rFont val="Tahoma"/>
            <family val="2"/>
          </rPr>
          <t>ESTADISTICA01:</t>
        </r>
        <r>
          <rPr>
            <sz val="9"/>
            <color indexed="81"/>
            <rFont val="Tahoma"/>
            <family val="2"/>
          </rPr>
          <t xml:space="preserve">
ES REFERENCIAL NO SE CONSIDERA EN LA SUMA
</t>
        </r>
      </text>
    </comment>
    <comment ref="L25" authorId="3" shapeId="0">
      <text>
        <r>
          <rPr>
            <b/>
            <sz val="9"/>
            <color indexed="81"/>
            <rFont val="Tahoma"/>
            <family val="2"/>
          </rPr>
          <t>Juan Carlos:          1parto gemelar</t>
        </r>
      </text>
    </comment>
    <comment ref="N25" authorId="3" shapeId="0">
      <text>
        <r>
          <rPr>
            <b/>
            <sz val="9"/>
            <color indexed="81"/>
            <rFont val="Tahoma"/>
            <family val="2"/>
          </rPr>
          <t>Juan Carlos:
Partos 
Gemelares=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3" shapeId="0">
      <text>
        <r>
          <rPr>
            <b/>
            <sz val="9"/>
            <color indexed="81"/>
            <rFont val="Tahoma"/>
            <family val="2"/>
          </rPr>
          <t>Juan Carlos:
1 PARTO GEMELAR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3" shapeId="0">
      <text>
        <r>
          <rPr>
            <b/>
            <sz val="9"/>
            <color indexed="81"/>
            <rFont val="Tahoma"/>
            <family val="2"/>
          </rPr>
          <t>Juan Carlos:
1 PARTO DOMICILIARIO</t>
        </r>
      </text>
    </comment>
    <comment ref="B68" authorId="4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ES REFERNCIAL</t>
        </r>
      </text>
    </comment>
    <comment ref="C71" authorId="2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5 gemelares</t>
        </r>
      </text>
    </comment>
    <comment ref="B74" authorId="4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ES REFERENCIAL</t>
        </r>
      </text>
    </comment>
    <comment ref="B81" authorId="4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ES REFERENCIAL</t>
        </r>
      </text>
    </comment>
  </commentList>
</comments>
</file>

<file path=xl/sharedStrings.xml><?xml version="1.0" encoding="utf-8"?>
<sst xmlns="http://schemas.openxmlformats.org/spreadsheetml/2006/main" count="105" uniqueCount="44">
  <si>
    <t xml:space="preserve">NÚMERO DE PARTOS INSTITUCIONALES POR ESTABLECIMIENTOS </t>
  </si>
  <si>
    <t>DIRESA CALLAO - 2022</t>
  </si>
  <si>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</si>
  <si>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</si>
  <si>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</si>
  <si>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</si>
  <si>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</si>
  <si>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</si>
  <si>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</si>
  <si>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</si>
  <si>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</si>
  <si>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</si>
  <si>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</si>
  <si>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</si>
  <si>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</si>
  <si>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</si>
  <si>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 HOSPITALES</t>
  </si>
  <si>
    <t>HOSP.DANIEL A.CARRION</t>
  </si>
  <si>
    <t xml:space="preserve"> - Partos VAGINAL </t>
  </si>
  <si>
    <t xml:space="preserve"> - Partos Complicados NO Quirurgicos</t>
  </si>
  <si>
    <t xml:space="preserve"> - Cesareas</t>
  </si>
  <si>
    <t xml:space="preserve"> - Natimuertos</t>
  </si>
  <si>
    <t>NACIDOS VIVOS</t>
  </si>
  <si>
    <t>HOSP. APOYO SAN JOSE</t>
  </si>
  <si>
    <t xml:space="preserve"> - Partos VAGINAL</t>
  </si>
  <si>
    <t>HOSPITAL DE VENTANILLA</t>
  </si>
  <si>
    <t>TOTAL REDES</t>
  </si>
  <si>
    <t>RED BONILLA</t>
  </si>
  <si>
    <t>C.S. NESTOR GAMBETTA</t>
  </si>
  <si>
    <t xml:space="preserve"> C.S. ACAPULCO</t>
  </si>
  <si>
    <t xml:space="preserve">   Natimuerto</t>
  </si>
  <si>
    <t>RED BEPECA</t>
  </si>
  <si>
    <t>C.S. M.I. BELLAVISTA-PERU COREA</t>
  </si>
  <si>
    <t>RED VENTANILLA</t>
  </si>
  <si>
    <t>C.S. MARQUEZ</t>
  </si>
  <si>
    <t>C.S. M.I. PACHACUTEC-PERU KOREA</t>
  </si>
  <si>
    <t>C.S. VILLA LOS REYES</t>
  </si>
  <si>
    <t>C.S. MI PERU</t>
  </si>
  <si>
    <t>FUENTE: Libro de Partos /ESTADISTICA/LQC</t>
  </si>
  <si>
    <t xml:space="preserve">CONSOLIDADO DE NÚMERO DE PARTOS POR ESTABLECIMIENTOS </t>
  </si>
  <si>
    <t>DIRESA</t>
  </si>
  <si>
    <t>HOSPITALES</t>
  </si>
  <si>
    <t>C. S. 24 HORAS  Y OTROS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</si>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</sst>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8"/>
      <name val="Calibri Light"/>
      <family val="1"/>
      <scheme val="major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2" borderId="0" xfId="1" applyFont="1" applyFill="1"/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0" borderId="0" xfId="1" applyFont="1"/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15" xfId="1" applyFont="1" applyBorder="1" applyAlignment="1">
      <alignment horizontal="left" vertical="center"/>
    </xf>
    <xf numFmtId="1" fontId="5" fillId="0" borderId="16" xfId="1" applyNumberFormat="1" applyFont="1" applyBorder="1" applyAlignment="1">
      <alignment horizontal="center" vertical="center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>
      <alignment horizontal="left" vertical="center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" fillId="4" borderId="24" xfId="1" applyFont="1" applyFill="1" applyBorder="1" applyAlignment="1" applyProtection="1">
      <alignment horizontal="center" vertical="center"/>
      <protection locked="0"/>
    </xf>
    <xf numFmtId="0" fontId="2" fillId="4" borderId="25" xfId="1" applyFont="1" applyFill="1" applyBorder="1" applyAlignment="1" applyProtection="1">
      <alignment horizontal="center" vertical="center"/>
      <protection locked="0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" fillId="0" borderId="22" xfId="1" applyFont="1" applyBorder="1" applyAlignment="1">
      <alignment horizontal="left" vertical="center"/>
    </xf>
    <xf numFmtId="1" fontId="5" fillId="0" borderId="23" xfId="1" applyNumberFormat="1" applyFont="1" applyBorder="1" applyAlignment="1">
      <alignment horizontal="center" vertical="center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1" fontId="5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4" fillId="3" borderId="31" xfId="1" applyFont="1" applyFill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0" fontId="2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6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2" fillId="4" borderId="22" xfId="1" applyFont="1" applyFill="1" applyBorder="1" applyAlignment="1" applyProtection="1">
      <alignment horizontal="center" vertical="center"/>
      <protection locked="0"/>
    </xf>
    <xf numFmtId="0" fontId="2" fillId="4" borderId="38" xfId="1" applyFont="1" applyFill="1" applyBorder="1" applyAlignment="1" applyProtection="1">
      <alignment horizontal="center" vertical="center"/>
      <protection locked="0"/>
    </xf>
    <xf numFmtId="0" fontId="2" fillId="4" borderId="39" xfId="1" applyFont="1" applyFill="1" applyBorder="1" applyAlignment="1" applyProtection="1">
      <alignment horizontal="center" vertical="center"/>
      <protection locked="0"/>
    </xf>
    <xf numFmtId="1" fontId="6" fillId="4" borderId="26" xfId="1" applyNumberFormat="1" applyFont="1" applyFill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38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2" fillId="0" borderId="39" xfId="1" applyFont="1" applyBorder="1" applyAlignment="1" applyProtection="1">
      <alignment horizontal="center" vertical="center"/>
      <protection locked="0"/>
    </xf>
    <xf numFmtId="0" fontId="2" fillId="0" borderId="40" xfId="1" applyFont="1" applyBorder="1" applyAlignment="1">
      <alignment vertical="center"/>
    </xf>
    <xf numFmtId="1" fontId="5" fillId="0" borderId="41" xfId="1" applyNumberFormat="1" applyFont="1" applyBorder="1" applyAlignment="1">
      <alignment horizontal="center" vertical="center"/>
    </xf>
    <xf numFmtId="0" fontId="2" fillId="0" borderId="40" xfId="1" applyFont="1" applyBorder="1" applyAlignment="1" applyProtection="1">
      <alignment horizontal="center" vertical="center"/>
      <protection locked="0"/>
    </xf>
    <xf numFmtId="0" fontId="2" fillId="0" borderId="42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2" fillId="0" borderId="43" xfId="1" applyFont="1" applyBorder="1" applyAlignment="1" applyProtection="1">
      <alignment horizontal="center" vertical="center"/>
      <protection locked="0"/>
    </xf>
    <xf numFmtId="0" fontId="7" fillId="4" borderId="22" xfId="1" applyFont="1" applyFill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 applyProtection="1">
      <alignment horizontal="center" vertical="center"/>
      <protection locked="0"/>
    </xf>
    <xf numFmtId="0" fontId="2" fillId="0" borderId="44" xfId="1" applyFont="1" applyFill="1" applyBorder="1" applyAlignment="1" applyProtection="1">
      <alignment horizontal="center" vertical="center"/>
      <protection locked="0"/>
    </xf>
    <xf numFmtId="0" fontId="2" fillId="0" borderId="45" xfId="1" applyFont="1" applyBorder="1" applyAlignment="1">
      <alignment vertical="center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47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4" fillId="3" borderId="5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4" fillId="3" borderId="51" xfId="1" applyFont="1" applyFill="1" applyBorder="1" applyAlignment="1">
      <alignment horizontal="center" vertical="center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34" xfId="1" applyFont="1" applyFill="1" applyBorder="1" applyAlignment="1" applyProtection="1">
      <alignment horizontal="center" vertical="center"/>
      <protection locked="0"/>
    </xf>
    <xf numFmtId="0" fontId="2" fillId="5" borderId="34" xfId="1" applyFont="1" applyFill="1" applyBorder="1" applyAlignment="1" applyProtection="1">
      <alignment horizontal="center" vertical="center"/>
      <protection locked="0"/>
    </xf>
    <xf numFmtId="0" fontId="2" fillId="6" borderId="34" xfId="1" applyFont="1" applyFill="1" applyBorder="1" applyAlignment="1" applyProtection="1">
      <alignment horizontal="center" vertical="center"/>
      <protection locked="0"/>
    </xf>
    <xf numFmtId="0" fontId="2" fillId="0" borderId="53" xfId="1" applyFont="1" applyBorder="1" applyAlignment="1">
      <alignment horizontal="left" vertical="center"/>
    </xf>
    <xf numFmtId="1" fontId="5" fillId="0" borderId="54" xfId="1" applyNumberFormat="1" applyFont="1" applyBorder="1" applyAlignment="1">
      <alignment horizontal="center" vertical="center"/>
    </xf>
    <xf numFmtId="0" fontId="2" fillId="0" borderId="55" xfId="1" applyFont="1" applyBorder="1" applyAlignment="1" applyProtection="1">
      <alignment horizontal="center" vertical="center"/>
      <protection locked="0"/>
    </xf>
    <xf numFmtId="0" fontId="2" fillId="0" borderId="56" xfId="1" applyFont="1" applyFill="1" applyBorder="1" applyAlignment="1" applyProtection="1">
      <alignment horizontal="center" vertical="center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2" fillId="5" borderId="56" xfId="1" applyFont="1" applyFill="1" applyBorder="1" applyAlignment="1" applyProtection="1">
      <alignment horizontal="center" vertical="center"/>
      <protection locked="0"/>
    </xf>
    <xf numFmtId="0" fontId="2" fillId="6" borderId="56" xfId="1" applyFont="1" applyFill="1" applyBorder="1" applyAlignment="1" applyProtection="1">
      <alignment horizontal="center" vertical="center"/>
      <protection locked="0"/>
    </xf>
    <xf numFmtId="0" fontId="2" fillId="0" borderId="57" xfId="1" applyFont="1" applyBorder="1" applyAlignment="1" applyProtection="1">
      <alignment horizontal="center" vertical="center"/>
      <protection locked="0"/>
    </xf>
    <xf numFmtId="0" fontId="2" fillId="5" borderId="29" xfId="1" applyFont="1" applyFill="1" applyBorder="1" applyAlignment="1" applyProtection="1">
      <alignment horizontal="center" vertical="center"/>
      <protection locked="0"/>
    </xf>
    <xf numFmtId="0" fontId="2" fillId="6" borderId="29" xfId="1" applyFont="1" applyFill="1" applyBorder="1" applyAlignment="1" applyProtection="1">
      <alignment horizontal="center" vertical="center"/>
      <protection locked="0"/>
    </xf>
    <xf numFmtId="0" fontId="4" fillId="3" borderId="58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4" fillId="3" borderId="59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7" fillId="5" borderId="34" xfId="1" applyFont="1" applyFill="1" applyBorder="1" applyAlignment="1" applyProtection="1">
      <alignment horizontal="center" vertical="center"/>
      <protection locked="0"/>
    </xf>
    <xf numFmtId="0" fontId="2" fillId="6" borderId="37" xfId="1" applyFont="1" applyFill="1" applyBorder="1" applyAlignment="1" applyProtection="1">
      <alignment horizontal="center" vertical="center"/>
      <protection locked="0"/>
    </xf>
    <xf numFmtId="0" fontId="5" fillId="0" borderId="54" xfId="1" applyFont="1" applyBorder="1" applyAlignment="1">
      <alignment horizontal="center" vertical="center"/>
    </xf>
    <xf numFmtId="0" fontId="7" fillId="6" borderId="56" xfId="1" applyFont="1" applyFill="1" applyBorder="1" applyAlignment="1" applyProtection="1">
      <alignment horizontal="center" vertical="center"/>
      <protection locked="0"/>
    </xf>
    <xf numFmtId="0" fontId="7" fillId="5" borderId="56" xfId="1" applyFont="1" applyFill="1" applyBorder="1" applyAlignment="1" applyProtection="1">
      <alignment horizontal="center" vertical="center"/>
      <protection locked="0"/>
    </xf>
    <xf numFmtId="0" fontId="7" fillId="0" borderId="56" xfId="1" applyFont="1" applyBorder="1" applyAlignment="1" applyProtection="1">
      <alignment horizontal="center" vertical="center"/>
      <protection locked="0"/>
    </xf>
    <xf numFmtId="0" fontId="2" fillId="6" borderId="57" xfId="1" applyFont="1" applyFill="1" applyBorder="1" applyAlignment="1" applyProtection="1">
      <alignment horizontal="center" vertical="center"/>
      <protection locked="0"/>
    </xf>
    <xf numFmtId="0" fontId="2" fillId="6" borderId="30" xfId="1" applyFont="1" applyFill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2" fillId="0" borderId="60" xfId="1" applyFont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2" fillId="0" borderId="21" xfId="1" applyFont="1" applyFill="1" applyBorder="1" applyAlignment="1" applyProtection="1">
      <alignment horizontal="center" vertical="center"/>
      <protection locked="0"/>
    </xf>
    <xf numFmtId="0" fontId="2" fillId="0" borderId="55" xfId="1" applyFont="1" applyFill="1" applyBorder="1" applyAlignment="1" applyProtection="1">
      <alignment horizontal="center" vertical="center"/>
      <protection locked="0"/>
    </xf>
    <xf numFmtId="0" fontId="7" fillId="0" borderId="56" xfId="1" applyFont="1" applyFill="1" applyBorder="1" applyAlignment="1" applyProtection="1">
      <alignment horizontal="center" vertical="center"/>
      <protection locked="0"/>
    </xf>
    <xf numFmtId="0" fontId="2" fillId="0" borderId="57" xfId="1" applyFont="1" applyFill="1" applyBorder="1" applyAlignment="1" applyProtection="1">
      <alignment horizontal="center" vertical="center"/>
      <protection locked="0"/>
    </xf>
    <xf numFmtId="0" fontId="2" fillId="0" borderId="60" xfId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/>
    <xf numFmtId="0" fontId="5" fillId="0" borderId="0" xfId="1" applyFont="1" applyAlignment="1">
      <alignment horizontal="left" vertical="center" indent="1"/>
    </xf>
    <xf numFmtId="0" fontId="4" fillId="3" borderId="61" xfId="1" applyFont="1" applyFill="1" applyBorder="1" applyAlignment="1">
      <alignment horizontal="center" vertical="center"/>
    </xf>
    <xf numFmtId="1" fontId="2" fillId="0" borderId="43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2" fillId="0" borderId="20" xfId="1" applyNumberFormat="1" applyFont="1" applyBorder="1" applyAlignment="1">
      <alignment horizontal="center" vertical="center"/>
    </xf>
    <xf numFmtId="1" fontId="2" fillId="0" borderId="21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 applyProtection="1">
      <alignment horizontal="center" vertical="center"/>
      <protection locked="0"/>
    </xf>
    <xf numFmtId="1" fontId="6" fillId="0" borderId="26" xfId="1" applyNumberFormat="1" applyFont="1" applyBorder="1" applyAlignment="1" applyProtection="1">
      <alignment horizontal="center" vertical="center"/>
      <protection locked="0"/>
    </xf>
    <xf numFmtId="1" fontId="2" fillId="0" borderId="38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4" borderId="63" xfId="1" applyFont="1" applyFill="1" applyBorder="1" applyAlignment="1" applyProtection="1">
      <alignment horizontal="center" vertical="center"/>
      <protection locked="0"/>
    </xf>
    <xf numFmtId="0" fontId="2" fillId="0" borderId="41" xfId="1" applyFont="1" applyBorder="1" applyAlignment="1">
      <alignment vertical="center"/>
    </xf>
    <xf numFmtId="1" fontId="2" fillId="0" borderId="64" xfId="1" applyNumberFormat="1" applyFont="1" applyBorder="1" applyAlignment="1">
      <alignment horizontal="center" vertical="center"/>
    </xf>
    <xf numFmtId="1" fontId="2" fillId="0" borderId="47" xfId="1" applyNumberFormat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1" fontId="2" fillId="0" borderId="49" xfId="1" applyNumberFormat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4" fillId="3" borderId="66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0</xdr:row>
      <xdr:rowOff>114300</xdr:rowOff>
    </xdr:from>
    <xdr:to>
      <xdr:col>13</xdr:col>
      <xdr:colOff>333375</xdr:colOff>
      <xdr:row>1</xdr:row>
      <xdr:rowOff>190500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14300"/>
          <a:ext cx="657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352425</xdr:colOff>
      <xdr:row>60</xdr:row>
      <xdr:rowOff>114300</xdr:rowOff>
    </xdr:from>
    <xdr:to>
      <xdr:col>13</xdr:col>
      <xdr:colOff>457200</xdr:colOff>
      <xdr:row>62</xdr:row>
      <xdr:rowOff>0</xdr:rowOff>
    </xdr:to>
    <xdr:pic>
      <xdr:nvPicPr>
        <xdr:cNvPr id="3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14392275"/>
          <a:ext cx="704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161925</xdr:rowOff>
    </xdr:from>
    <xdr:to>
      <xdr:col>0</xdr:col>
      <xdr:colOff>1781175</xdr:colOff>
      <xdr:row>2</xdr:row>
      <xdr:rowOff>66675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219075" y="161925"/>
          <a:ext cx="15621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60</xdr:row>
      <xdr:rowOff>9525</xdr:rowOff>
    </xdr:from>
    <xdr:to>
      <xdr:col>0</xdr:col>
      <xdr:colOff>1752600</xdr:colOff>
      <xdr:row>61</xdr:row>
      <xdr:rowOff>219075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238125" y="14287500"/>
          <a:ext cx="1514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X86"/>
  <sheetViews>
    <sheetView showGridLines="0" tabSelected="1" zoomScale="75" zoomScaleNormal="75" zoomScaleSheetLayoutView="65" workbookViewId="0">
      <pane xSplit="2" ySplit="6" topLeftCell="C7" activePane="bottomRight" state="frozen"/>
      <selection activeCell="G37" sqref="G37"/>
      <selection pane="topRight" activeCell="G37" sqref="G37"/>
      <selection pane="bottomLeft" activeCell="G37" sqref="G37"/>
      <selection pane="bottomRight" activeCell="P7" sqref="P7"/>
    </sheetView>
  </sheetViews>
  <sheetFormatPr baseColWidth="10" defaultRowHeight="15.75" x14ac:dyDescent="0.25"/>
  <cols>
    <col min="1" max="1" width="42.7109375" style="1" customWidth="1"/>
    <col min="2" max="2" width="15" style="1" customWidth="1"/>
    <col min="3" max="3" width="10.28515625" style="1" customWidth="1"/>
    <col min="4" max="14" width="9" style="1" customWidth="1"/>
    <col min="15" max="16" width="11.42578125" style="1" customWidth="1"/>
    <col min="17" max="16384" width="11.42578125" style="1"/>
  </cols>
  <sheetData>
    <row r="1" spans="1:24" ht="48.75" customHeight="1" x14ac:dyDescent="0.25"/>
    <row r="2" spans="1:24" ht="21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 ht="28.5" customHeight="1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4" ht="29.25" customHeight="1" thickBot="1" x14ac:dyDescent="0.3">
      <c r="O4" s="3"/>
    </row>
    <row r="5" spans="1:24" ht="18" customHeight="1" thickBot="1" x14ac:dyDescent="0.3">
      <c r="A5" s="4" t="s">
        <v>2</v>
      </c>
      <c r="B5" s="4" t="s">
        <v>3</v>
      </c>
      <c r="C5" s="5" t="s">
        <v>4</v>
      </c>
      <c r="D5" s="6" t="s">
        <v>5</v>
      </c>
      <c r="E5" s="7" t="s">
        <v>6</v>
      </c>
      <c r="F5" s="6" t="s">
        <v>7</v>
      </c>
      <c r="G5" s="7" t="s">
        <v>8</v>
      </c>
      <c r="H5" s="6" t="s">
        <v>9</v>
      </c>
      <c r="I5" s="7" t="s">
        <v>10</v>
      </c>
      <c r="J5" s="6" t="s">
        <v>11</v>
      </c>
      <c r="K5" s="7" t="s">
        <v>12</v>
      </c>
      <c r="L5" s="6" t="s">
        <v>13</v>
      </c>
      <c r="M5" s="7" t="s">
        <v>14</v>
      </c>
      <c r="N5" s="8" t="s">
        <v>15</v>
      </c>
    </row>
    <row r="6" spans="1:24" ht="23.25" customHeight="1" thickBot="1" x14ac:dyDescent="0.3">
      <c r="A6" s="4" t="s">
        <v>3</v>
      </c>
      <c r="B6" s="9">
        <f>SUM(B8,B14,B28,B32,B20,B42,B46,B37,B50,B54)</f>
        <v>7730</v>
      </c>
      <c r="C6" s="9">
        <f>SUM(C8,C14,C28,C32,C20,C42,C46,C37,C50,C54)</f>
        <v>649</v>
      </c>
      <c r="D6" s="10">
        <f t="shared" ref="D6:N6" si="0">SUM(D8,D14,D28,D32,D20,D42,D46,D37,D50,D54)</f>
        <v>648</v>
      </c>
      <c r="E6" s="10">
        <f t="shared" si="0"/>
        <v>685</v>
      </c>
      <c r="F6" s="10">
        <f t="shared" si="0"/>
        <v>651</v>
      </c>
      <c r="G6" s="10">
        <f t="shared" si="0"/>
        <v>695</v>
      </c>
      <c r="H6" s="10">
        <f t="shared" si="0"/>
        <v>694</v>
      </c>
      <c r="I6" s="10">
        <f t="shared" si="0"/>
        <v>642</v>
      </c>
      <c r="J6" s="10">
        <f t="shared" si="0"/>
        <v>630</v>
      </c>
      <c r="K6" s="10">
        <f t="shared" si="0"/>
        <v>615</v>
      </c>
      <c r="L6" s="10">
        <f t="shared" si="0"/>
        <v>587</v>
      </c>
      <c r="M6" s="10">
        <f t="shared" si="0"/>
        <v>581</v>
      </c>
      <c r="N6" s="11">
        <f t="shared" si="0"/>
        <v>653</v>
      </c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3.25" customHeight="1" thickBot="1" x14ac:dyDescent="0.3">
      <c r="A7" s="4" t="s">
        <v>16</v>
      </c>
      <c r="B7" s="4">
        <f>SUM(C7:E7,F7:H7,I7:K7,L7:N7)</f>
        <v>6898</v>
      </c>
      <c r="C7" s="13">
        <f>C8+C14+C20</f>
        <v>570</v>
      </c>
      <c r="D7" s="14">
        <f t="shared" ref="D7:N7" si="1">D8+D14+D20</f>
        <v>576</v>
      </c>
      <c r="E7" s="15">
        <f t="shared" si="1"/>
        <v>616</v>
      </c>
      <c r="F7" s="14">
        <f t="shared" si="1"/>
        <v>580</v>
      </c>
      <c r="G7" s="15">
        <f t="shared" si="1"/>
        <v>606</v>
      </c>
      <c r="H7" s="14">
        <f t="shared" si="1"/>
        <v>629</v>
      </c>
      <c r="I7" s="15">
        <f t="shared" si="1"/>
        <v>572</v>
      </c>
      <c r="J7" s="14">
        <f t="shared" si="1"/>
        <v>580</v>
      </c>
      <c r="K7" s="15">
        <f t="shared" si="1"/>
        <v>546</v>
      </c>
      <c r="L7" s="14">
        <f t="shared" si="1"/>
        <v>522</v>
      </c>
      <c r="M7" s="15">
        <f t="shared" si="1"/>
        <v>519</v>
      </c>
      <c r="N7" s="16">
        <f t="shared" si="1"/>
        <v>582</v>
      </c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8" customHeight="1" thickBot="1" x14ac:dyDescent="0.3">
      <c r="A8" s="4" t="s">
        <v>17</v>
      </c>
      <c r="B8" s="4">
        <f>SUM(C8:E8,F8:H8,I8:K8,L8:N8)</f>
        <v>3265</v>
      </c>
      <c r="C8" s="17">
        <f t="shared" ref="C8:N8" si="2">C9+C11</f>
        <v>296</v>
      </c>
      <c r="D8" s="10">
        <f t="shared" si="2"/>
        <v>300</v>
      </c>
      <c r="E8" s="18">
        <f t="shared" si="2"/>
        <v>290</v>
      </c>
      <c r="F8" s="10">
        <f t="shared" si="2"/>
        <v>260</v>
      </c>
      <c r="G8" s="18">
        <f t="shared" si="2"/>
        <v>257</v>
      </c>
      <c r="H8" s="10">
        <f t="shared" si="2"/>
        <v>273</v>
      </c>
      <c r="I8" s="18">
        <f t="shared" si="2"/>
        <v>272</v>
      </c>
      <c r="J8" s="10">
        <f t="shared" si="2"/>
        <v>293</v>
      </c>
      <c r="K8" s="18">
        <f t="shared" si="2"/>
        <v>260</v>
      </c>
      <c r="L8" s="10">
        <f>L9+L11</f>
        <v>262</v>
      </c>
      <c r="M8" s="18">
        <f>M9+M11</f>
        <v>231</v>
      </c>
      <c r="N8" s="11">
        <f t="shared" si="2"/>
        <v>271</v>
      </c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8" customHeight="1" x14ac:dyDescent="0.25">
      <c r="A9" s="20" t="s">
        <v>18</v>
      </c>
      <c r="B9" s="21">
        <f t="shared" ref="B9:B14" si="3">SUM(C9:E9,F9:H9,I9:K9,L9:N9)</f>
        <v>1747</v>
      </c>
      <c r="C9" s="22">
        <v>171</v>
      </c>
      <c r="D9" s="23">
        <v>148</v>
      </c>
      <c r="E9" s="24">
        <v>149</v>
      </c>
      <c r="F9" s="23">
        <v>148</v>
      </c>
      <c r="G9" s="25">
        <v>139</v>
      </c>
      <c r="H9" s="23">
        <v>153</v>
      </c>
      <c r="I9" s="23">
        <v>145</v>
      </c>
      <c r="J9" s="23">
        <v>151</v>
      </c>
      <c r="K9" s="23">
        <v>109</v>
      </c>
      <c r="L9" s="23">
        <v>146</v>
      </c>
      <c r="M9" s="23">
        <v>131</v>
      </c>
      <c r="N9" s="26">
        <v>157</v>
      </c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18" customHeight="1" x14ac:dyDescent="0.25">
      <c r="A10" s="27" t="s">
        <v>19</v>
      </c>
      <c r="B10" s="28">
        <f t="shared" si="3"/>
        <v>16</v>
      </c>
      <c r="C10" s="29">
        <v>2</v>
      </c>
      <c r="D10" s="30">
        <v>1</v>
      </c>
      <c r="E10" s="30">
        <v>0</v>
      </c>
      <c r="F10" s="30">
        <v>1</v>
      </c>
      <c r="G10" s="30">
        <v>2</v>
      </c>
      <c r="H10" s="30">
        <v>1</v>
      </c>
      <c r="I10" s="30">
        <v>3</v>
      </c>
      <c r="J10" s="30">
        <v>0</v>
      </c>
      <c r="K10" s="30">
        <v>2</v>
      </c>
      <c r="L10" s="30">
        <v>0</v>
      </c>
      <c r="M10" s="30">
        <v>2</v>
      </c>
      <c r="N10" s="31">
        <v>2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18" customHeight="1" x14ac:dyDescent="0.25">
      <c r="A11" s="32" t="s">
        <v>20</v>
      </c>
      <c r="B11" s="33">
        <f t="shared" si="3"/>
        <v>1518</v>
      </c>
      <c r="C11" s="34">
        <v>125</v>
      </c>
      <c r="D11" s="35">
        <v>152</v>
      </c>
      <c r="E11" s="35">
        <v>141</v>
      </c>
      <c r="F11" s="35">
        <v>112</v>
      </c>
      <c r="G11" s="35">
        <v>118</v>
      </c>
      <c r="H11" s="35">
        <v>120</v>
      </c>
      <c r="I11" s="35">
        <v>127</v>
      </c>
      <c r="J11" s="35">
        <v>142</v>
      </c>
      <c r="K11" s="35">
        <v>151</v>
      </c>
      <c r="L11" s="35">
        <v>116</v>
      </c>
      <c r="M11" s="35">
        <v>100</v>
      </c>
      <c r="N11" s="36">
        <v>114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8" customHeight="1" x14ac:dyDescent="0.25">
      <c r="A12" s="32" t="s">
        <v>21</v>
      </c>
      <c r="B12" s="28">
        <f t="shared" si="3"/>
        <v>27</v>
      </c>
      <c r="C12" s="29">
        <v>2</v>
      </c>
      <c r="D12" s="30">
        <v>4</v>
      </c>
      <c r="E12" s="30">
        <v>3</v>
      </c>
      <c r="F12" s="30">
        <v>4</v>
      </c>
      <c r="G12" s="30">
        <v>1</v>
      </c>
      <c r="H12" s="30">
        <v>1</v>
      </c>
      <c r="I12" s="30">
        <v>3</v>
      </c>
      <c r="J12" s="30">
        <v>2</v>
      </c>
      <c r="K12" s="30">
        <v>2</v>
      </c>
      <c r="L12" s="30">
        <v>2</v>
      </c>
      <c r="M12" s="30">
        <v>2</v>
      </c>
      <c r="N12" s="31">
        <v>1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8" customHeight="1" thickBot="1" x14ac:dyDescent="0.3">
      <c r="A13" s="32" t="s">
        <v>22</v>
      </c>
      <c r="B13" s="37">
        <f>SUM(C13:E13,F13:H13,I13:K13,L13:N13)</f>
        <v>3292</v>
      </c>
      <c r="C13" s="38">
        <v>298</v>
      </c>
      <c r="D13" s="39">
        <v>302</v>
      </c>
      <c r="E13" s="39">
        <v>292</v>
      </c>
      <c r="F13" s="39">
        <v>259</v>
      </c>
      <c r="G13" s="39">
        <v>265</v>
      </c>
      <c r="H13" s="39">
        <v>273</v>
      </c>
      <c r="I13" s="39">
        <v>274</v>
      </c>
      <c r="J13" s="39">
        <v>294</v>
      </c>
      <c r="K13" s="39">
        <v>260</v>
      </c>
      <c r="L13" s="39">
        <v>265</v>
      </c>
      <c r="M13" s="39">
        <v>231</v>
      </c>
      <c r="N13" s="40">
        <v>279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8" customHeight="1" thickBot="1" x14ac:dyDescent="0.3">
      <c r="A14" s="4" t="s">
        <v>23</v>
      </c>
      <c r="B14" s="4">
        <f t="shared" si="3"/>
        <v>1818</v>
      </c>
      <c r="C14" s="17">
        <f t="shared" ref="C14:N14" si="4">C15+C17</f>
        <v>157</v>
      </c>
      <c r="D14" s="10">
        <f t="shared" si="4"/>
        <v>150</v>
      </c>
      <c r="E14" s="18">
        <f t="shared" si="4"/>
        <v>158</v>
      </c>
      <c r="F14" s="10">
        <f t="shared" si="4"/>
        <v>165</v>
      </c>
      <c r="G14" s="18">
        <f t="shared" si="4"/>
        <v>172</v>
      </c>
      <c r="H14" s="10">
        <f t="shared" si="4"/>
        <v>179</v>
      </c>
      <c r="I14" s="18">
        <f t="shared" si="4"/>
        <v>144</v>
      </c>
      <c r="J14" s="10">
        <f t="shared" si="4"/>
        <v>145</v>
      </c>
      <c r="K14" s="10">
        <f t="shared" si="4"/>
        <v>149</v>
      </c>
      <c r="L14" s="10">
        <f>L15+L17</f>
        <v>139</v>
      </c>
      <c r="M14" s="10">
        <f t="shared" si="4"/>
        <v>130</v>
      </c>
      <c r="N14" s="41">
        <f t="shared" si="4"/>
        <v>130</v>
      </c>
    </row>
    <row r="15" spans="1:24" ht="18" customHeight="1" x14ac:dyDescent="0.25">
      <c r="A15" s="20" t="s">
        <v>24</v>
      </c>
      <c r="B15" s="42">
        <f>SUM(C15:N15)</f>
        <v>962</v>
      </c>
      <c r="C15" s="43">
        <v>98</v>
      </c>
      <c r="D15" s="44">
        <v>74</v>
      </c>
      <c r="E15" s="45">
        <v>108</v>
      </c>
      <c r="F15" s="44">
        <v>100</v>
      </c>
      <c r="G15" s="46">
        <v>95</v>
      </c>
      <c r="H15" s="44">
        <v>99</v>
      </c>
      <c r="I15" s="44">
        <v>64</v>
      </c>
      <c r="J15" s="44">
        <v>61</v>
      </c>
      <c r="K15" s="44">
        <v>70</v>
      </c>
      <c r="L15" s="44">
        <v>68</v>
      </c>
      <c r="M15" s="44">
        <v>61</v>
      </c>
      <c r="N15" s="47">
        <v>64</v>
      </c>
    </row>
    <row r="16" spans="1:24" ht="18" customHeight="1" x14ac:dyDescent="0.25">
      <c r="A16" s="27" t="s">
        <v>19</v>
      </c>
      <c r="B16" s="28">
        <f t="shared" ref="B16:B53" si="5">SUM(C16:E16,F16:H16,I16:K16,L16:N16)</f>
        <v>7</v>
      </c>
      <c r="C16" s="48">
        <v>0</v>
      </c>
      <c r="D16" s="30">
        <v>0</v>
      </c>
      <c r="E16" s="49">
        <v>0</v>
      </c>
      <c r="F16" s="30">
        <v>0</v>
      </c>
      <c r="G16" s="50">
        <v>1</v>
      </c>
      <c r="H16" s="30">
        <v>2</v>
      </c>
      <c r="I16" s="30">
        <v>0</v>
      </c>
      <c r="J16" s="30">
        <v>2</v>
      </c>
      <c r="K16" s="30">
        <v>0</v>
      </c>
      <c r="L16" s="30">
        <v>1</v>
      </c>
      <c r="M16" s="30">
        <v>0</v>
      </c>
      <c r="N16" s="51">
        <v>1</v>
      </c>
    </row>
    <row r="17" spans="1:14" ht="18" customHeight="1" x14ac:dyDescent="0.25">
      <c r="A17" s="32" t="s">
        <v>20</v>
      </c>
      <c r="B17" s="33">
        <f t="shared" si="5"/>
        <v>856</v>
      </c>
      <c r="C17" s="52">
        <v>59</v>
      </c>
      <c r="D17" s="35">
        <v>76</v>
      </c>
      <c r="E17" s="53">
        <v>50</v>
      </c>
      <c r="F17" s="54">
        <v>65</v>
      </c>
      <c r="G17" s="55">
        <v>77</v>
      </c>
      <c r="H17" s="35">
        <v>80</v>
      </c>
      <c r="I17" s="35">
        <v>80</v>
      </c>
      <c r="J17" s="35">
        <v>84</v>
      </c>
      <c r="K17" s="35">
        <v>79</v>
      </c>
      <c r="L17" s="35">
        <v>71</v>
      </c>
      <c r="M17" s="35">
        <v>69</v>
      </c>
      <c r="N17" s="36">
        <v>66</v>
      </c>
    </row>
    <row r="18" spans="1:14" ht="18" customHeight="1" x14ac:dyDescent="0.25">
      <c r="A18" s="32" t="s">
        <v>21</v>
      </c>
      <c r="B18" s="28">
        <f t="shared" si="5"/>
        <v>14</v>
      </c>
      <c r="C18" s="48">
        <v>3</v>
      </c>
      <c r="D18" s="30">
        <v>0</v>
      </c>
      <c r="E18" s="49">
        <v>1</v>
      </c>
      <c r="F18" s="30">
        <v>0</v>
      </c>
      <c r="G18" s="50">
        <v>0</v>
      </c>
      <c r="H18" s="30">
        <v>2</v>
      </c>
      <c r="I18" s="30">
        <v>1</v>
      </c>
      <c r="J18" s="30">
        <v>4</v>
      </c>
      <c r="K18" s="30">
        <v>1</v>
      </c>
      <c r="L18" s="30">
        <v>0</v>
      </c>
      <c r="M18" s="30">
        <v>0</v>
      </c>
      <c r="N18" s="51">
        <v>2</v>
      </c>
    </row>
    <row r="19" spans="1:14" ht="18" customHeight="1" thickBot="1" x14ac:dyDescent="0.3">
      <c r="A19" s="56" t="s">
        <v>22</v>
      </c>
      <c r="B19" s="57">
        <f t="shared" si="5"/>
        <v>1808</v>
      </c>
      <c r="C19" s="58">
        <v>155</v>
      </c>
      <c r="D19" s="39">
        <v>150</v>
      </c>
      <c r="E19" s="59">
        <v>157</v>
      </c>
      <c r="F19" s="39">
        <v>166</v>
      </c>
      <c r="G19" s="59">
        <v>172</v>
      </c>
      <c r="H19" s="39">
        <v>177</v>
      </c>
      <c r="I19" s="39">
        <v>143</v>
      </c>
      <c r="J19" s="39">
        <v>141</v>
      </c>
      <c r="K19" s="35">
        <v>148</v>
      </c>
      <c r="L19" s="39">
        <v>139</v>
      </c>
      <c r="M19" s="39">
        <v>130</v>
      </c>
      <c r="N19" s="40">
        <v>130</v>
      </c>
    </row>
    <row r="20" spans="1:14" ht="18" customHeight="1" thickBot="1" x14ac:dyDescent="0.3">
      <c r="A20" s="4" t="s">
        <v>25</v>
      </c>
      <c r="B20" s="4">
        <f t="shared" si="5"/>
        <v>1815</v>
      </c>
      <c r="C20" s="17">
        <f t="shared" ref="C20:N20" si="6">C21+C23</f>
        <v>117</v>
      </c>
      <c r="D20" s="10">
        <f t="shared" si="6"/>
        <v>126</v>
      </c>
      <c r="E20" s="18">
        <f>SUM(E21:E23)</f>
        <v>168</v>
      </c>
      <c r="F20" s="10">
        <f t="shared" si="6"/>
        <v>155</v>
      </c>
      <c r="G20" s="18">
        <f t="shared" si="6"/>
        <v>177</v>
      </c>
      <c r="H20" s="10">
        <f t="shared" si="6"/>
        <v>177</v>
      </c>
      <c r="I20" s="18">
        <f t="shared" si="6"/>
        <v>156</v>
      </c>
      <c r="J20" s="10">
        <f t="shared" si="6"/>
        <v>142</v>
      </c>
      <c r="K20" s="18">
        <f t="shared" si="6"/>
        <v>137</v>
      </c>
      <c r="L20" s="10">
        <f>L21+L23</f>
        <v>121</v>
      </c>
      <c r="M20" s="10">
        <f t="shared" si="6"/>
        <v>158</v>
      </c>
      <c r="N20" s="41">
        <f t="shared" si="6"/>
        <v>181</v>
      </c>
    </row>
    <row r="21" spans="1:14" ht="15" customHeight="1" x14ac:dyDescent="0.25">
      <c r="A21" s="20" t="s">
        <v>24</v>
      </c>
      <c r="B21" s="21">
        <f t="shared" si="5"/>
        <v>1333</v>
      </c>
      <c r="C21" s="60">
        <v>96</v>
      </c>
      <c r="D21" s="23">
        <v>93</v>
      </c>
      <c r="E21" s="61">
        <v>130</v>
      </c>
      <c r="F21" s="23">
        <v>116</v>
      </c>
      <c r="G21" s="25">
        <v>125</v>
      </c>
      <c r="H21" s="23">
        <v>129</v>
      </c>
      <c r="I21" s="23">
        <v>111</v>
      </c>
      <c r="J21" s="23">
        <v>99</v>
      </c>
      <c r="K21" s="23">
        <v>98</v>
      </c>
      <c r="L21" s="23">
        <v>96</v>
      </c>
      <c r="M21" s="44">
        <v>107</v>
      </c>
      <c r="N21" s="47">
        <v>133</v>
      </c>
    </row>
    <row r="22" spans="1:14" ht="18" customHeight="1" x14ac:dyDescent="0.25">
      <c r="A22" s="27" t="s">
        <v>19</v>
      </c>
      <c r="B22" s="28">
        <f t="shared" si="5"/>
        <v>0</v>
      </c>
      <c r="C22" s="62">
        <v>0</v>
      </c>
      <c r="D22" s="30">
        <v>0</v>
      </c>
      <c r="E22" s="30">
        <v>0</v>
      </c>
      <c r="F22" s="30">
        <v>0</v>
      </c>
      <c r="G22" s="50">
        <v>0</v>
      </c>
      <c r="H22" s="5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51">
        <v>0</v>
      </c>
    </row>
    <row r="23" spans="1:14" ht="18" customHeight="1" x14ac:dyDescent="0.25">
      <c r="A23" s="32" t="s">
        <v>20</v>
      </c>
      <c r="B23" s="33">
        <f t="shared" si="5"/>
        <v>482</v>
      </c>
      <c r="C23" s="63">
        <v>21</v>
      </c>
      <c r="D23" s="39">
        <v>33</v>
      </c>
      <c r="E23" s="59">
        <v>38</v>
      </c>
      <c r="F23" s="64">
        <v>39</v>
      </c>
      <c r="G23" s="65">
        <v>52</v>
      </c>
      <c r="H23" s="39">
        <v>48</v>
      </c>
      <c r="I23" s="39">
        <v>45</v>
      </c>
      <c r="J23" s="39">
        <v>43</v>
      </c>
      <c r="K23" s="39">
        <v>39</v>
      </c>
      <c r="L23" s="39">
        <v>25</v>
      </c>
      <c r="M23" s="35">
        <v>51</v>
      </c>
      <c r="N23" s="36">
        <v>48</v>
      </c>
    </row>
    <row r="24" spans="1:14" ht="18" customHeight="1" x14ac:dyDescent="0.25">
      <c r="A24" s="32" t="s">
        <v>21</v>
      </c>
      <c r="B24" s="28">
        <f t="shared" si="5"/>
        <v>4</v>
      </c>
      <c r="C24" s="48">
        <v>0</v>
      </c>
      <c r="D24" s="30">
        <v>0</v>
      </c>
      <c r="E24" s="30">
        <v>0</v>
      </c>
      <c r="F24" s="30">
        <v>1</v>
      </c>
      <c r="G24" s="50">
        <v>0</v>
      </c>
      <c r="H24" s="50">
        <v>0</v>
      </c>
      <c r="I24" s="30">
        <v>1</v>
      </c>
      <c r="J24" s="30">
        <v>1</v>
      </c>
      <c r="K24" s="30">
        <v>1</v>
      </c>
      <c r="L24" s="30">
        <v>0</v>
      </c>
      <c r="M24" s="30">
        <v>0</v>
      </c>
      <c r="N24" s="51">
        <v>0</v>
      </c>
    </row>
    <row r="25" spans="1:14" ht="18" customHeight="1" thickBot="1" x14ac:dyDescent="0.3">
      <c r="A25" s="66" t="s">
        <v>22</v>
      </c>
      <c r="B25" s="57">
        <f t="shared" si="5"/>
        <v>1813</v>
      </c>
      <c r="C25" s="67">
        <v>117</v>
      </c>
      <c r="D25" s="68">
        <v>126</v>
      </c>
      <c r="E25" s="69">
        <v>168</v>
      </c>
      <c r="F25" s="68">
        <v>154</v>
      </c>
      <c r="G25" s="70">
        <v>177</v>
      </c>
      <c r="H25" s="68">
        <v>177</v>
      </c>
      <c r="I25" s="68">
        <v>155</v>
      </c>
      <c r="J25" s="68">
        <v>141</v>
      </c>
      <c r="K25" s="68">
        <v>136</v>
      </c>
      <c r="L25" s="68">
        <v>122</v>
      </c>
      <c r="M25" s="39">
        <v>158</v>
      </c>
      <c r="N25" s="71">
        <v>182</v>
      </c>
    </row>
    <row r="26" spans="1:14" ht="18" customHeight="1" thickBot="1" x14ac:dyDescent="0.3">
      <c r="A26" s="4" t="s">
        <v>26</v>
      </c>
      <c r="B26" s="17">
        <f t="shared" si="5"/>
        <v>832</v>
      </c>
      <c r="C26" s="17">
        <f t="shared" ref="C26:N26" si="7">C41+C27+C36</f>
        <v>79</v>
      </c>
      <c r="D26" s="10">
        <f t="shared" si="7"/>
        <v>72</v>
      </c>
      <c r="E26" s="18">
        <f t="shared" si="7"/>
        <v>69</v>
      </c>
      <c r="F26" s="10">
        <f t="shared" si="7"/>
        <v>71</v>
      </c>
      <c r="G26" s="18">
        <f t="shared" si="7"/>
        <v>89</v>
      </c>
      <c r="H26" s="10">
        <f>H41+H27+H36</f>
        <v>65</v>
      </c>
      <c r="I26" s="18">
        <f t="shared" si="7"/>
        <v>70</v>
      </c>
      <c r="J26" s="10">
        <f t="shared" si="7"/>
        <v>50</v>
      </c>
      <c r="K26" s="18">
        <f t="shared" si="7"/>
        <v>69</v>
      </c>
      <c r="L26" s="10">
        <f t="shared" si="7"/>
        <v>65</v>
      </c>
      <c r="M26" s="10">
        <f t="shared" si="7"/>
        <v>62</v>
      </c>
      <c r="N26" s="41">
        <f t="shared" si="7"/>
        <v>71</v>
      </c>
    </row>
    <row r="27" spans="1:14" ht="17.25" customHeight="1" thickBot="1" x14ac:dyDescent="0.3">
      <c r="A27" s="4" t="s">
        <v>27</v>
      </c>
      <c r="B27" s="17">
        <f>B28+B32</f>
        <v>102</v>
      </c>
      <c r="C27" s="5">
        <f t="shared" ref="C27:N27" si="8">C28+C32</f>
        <v>11</v>
      </c>
      <c r="D27" s="6">
        <f t="shared" si="8"/>
        <v>12</v>
      </c>
      <c r="E27" s="7">
        <f t="shared" si="8"/>
        <v>12</v>
      </c>
      <c r="F27" s="6">
        <f t="shared" si="8"/>
        <v>11</v>
      </c>
      <c r="G27" s="72">
        <f t="shared" si="8"/>
        <v>8</v>
      </c>
      <c r="H27" s="6">
        <f t="shared" si="8"/>
        <v>5</v>
      </c>
      <c r="I27" s="6">
        <f t="shared" si="8"/>
        <v>5</v>
      </c>
      <c r="J27" s="6">
        <f t="shared" si="8"/>
        <v>10</v>
      </c>
      <c r="K27" s="6">
        <f t="shared" si="8"/>
        <v>13</v>
      </c>
      <c r="L27" s="6">
        <f t="shared" si="8"/>
        <v>5</v>
      </c>
      <c r="M27" s="6">
        <f t="shared" si="8"/>
        <v>5</v>
      </c>
      <c r="N27" s="8">
        <f t="shared" si="8"/>
        <v>5</v>
      </c>
    </row>
    <row r="28" spans="1:14" ht="18" customHeight="1" thickBot="1" x14ac:dyDescent="0.3">
      <c r="A28" s="73" t="s">
        <v>28</v>
      </c>
      <c r="B28" s="17">
        <f t="shared" ref="B28:B35" si="9">SUM(C28:E28,F28:H28,I28:K28,L28:N28)</f>
        <v>67</v>
      </c>
      <c r="C28" s="17">
        <f t="shared" ref="C28:N28" si="10">SUM(C29:C29)</f>
        <v>5</v>
      </c>
      <c r="D28" s="10">
        <f t="shared" si="10"/>
        <v>10</v>
      </c>
      <c r="E28" s="18">
        <f>SUM(E29:E29)</f>
        <v>7</v>
      </c>
      <c r="F28" s="10">
        <f t="shared" si="10"/>
        <v>10</v>
      </c>
      <c r="G28" s="74">
        <f t="shared" si="10"/>
        <v>3</v>
      </c>
      <c r="H28" s="10">
        <f t="shared" si="10"/>
        <v>2</v>
      </c>
      <c r="I28" s="10">
        <f t="shared" si="10"/>
        <v>3</v>
      </c>
      <c r="J28" s="10">
        <f>SUM(J29:J29)</f>
        <v>6</v>
      </c>
      <c r="K28" s="10">
        <f>SUM(K29:K29)</f>
        <v>9</v>
      </c>
      <c r="L28" s="10">
        <f>SUM(L29:L29)</f>
        <v>4</v>
      </c>
      <c r="M28" s="10">
        <f t="shared" si="10"/>
        <v>4</v>
      </c>
      <c r="N28" s="11">
        <f t="shared" si="10"/>
        <v>4</v>
      </c>
    </row>
    <row r="29" spans="1:14" ht="18" customHeight="1" x14ac:dyDescent="0.25">
      <c r="A29" s="20" t="s">
        <v>24</v>
      </c>
      <c r="B29" s="21">
        <f t="shared" si="9"/>
        <v>67</v>
      </c>
      <c r="C29" s="75">
        <v>5</v>
      </c>
      <c r="D29" s="76">
        <v>10</v>
      </c>
      <c r="E29" s="44">
        <v>7</v>
      </c>
      <c r="F29" s="44">
        <v>10</v>
      </c>
      <c r="G29" s="44">
        <v>3</v>
      </c>
      <c r="H29" s="77">
        <v>2</v>
      </c>
      <c r="I29" s="44">
        <v>3</v>
      </c>
      <c r="J29" s="44">
        <v>6</v>
      </c>
      <c r="K29" s="78">
        <v>9</v>
      </c>
      <c r="L29" s="44">
        <v>4</v>
      </c>
      <c r="M29" s="44">
        <v>4</v>
      </c>
      <c r="N29" s="47">
        <v>4</v>
      </c>
    </row>
    <row r="30" spans="1:14" ht="18" customHeight="1" x14ac:dyDescent="0.25">
      <c r="A30" s="79" t="s">
        <v>21</v>
      </c>
      <c r="B30" s="80">
        <f t="shared" si="9"/>
        <v>1</v>
      </c>
      <c r="C30" s="81">
        <v>0</v>
      </c>
      <c r="D30" s="82">
        <v>0</v>
      </c>
      <c r="E30" s="83">
        <v>0</v>
      </c>
      <c r="F30" s="83">
        <v>1</v>
      </c>
      <c r="G30" s="83">
        <v>0</v>
      </c>
      <c r="H30" s="84">
        <v>0</v>
      </c>
      <c r="I30" s="83">
        <v>0</v>
      </c>
      <c r="J30" s="83">
        <v>0</v>
      </c>
      <c r="K30" s="85">
        <v>0</v>
      </c>
      <c r="L30" s="83">
        <v>0</v>
      </c>
      <c r="M30" s="83">
        <v>0</v>
      </c>
      <c r="N30" s="86">
        <v>0</v>
      </c>
    </row>
    <row r="31" spans="1:14" ht="18" customHeight="1" thickBot="1" x14ac:dyDescent="0.3">
      <c r="A31" s="66" t="s">
        <v>22</v>
      </c>
      <c r="B31" s="57">
        <f t="shared" si="9"/>
        <v>66</v>
      </c>
      <c r="C31" s="38">
        <v>5</v>
      </c>
      <c r="D31" s="64">
        <v>10</v>
      </c>
      <c r="E31" s="39">
        <v>7</v>
      </c>
      <c r="F31" s="39">
        <v>9</v>
      </c>
      <c r="G31" s="39">
        <v>3</v>
      </c>
      <c r="H31" s="87">
        <v>2</v>
      </c>
      <c r="I31" s="39">
        <v>3</v>
      </c>
      <c r="J31" s="39">
        <v>6</v>
      </c>
      <c r="K31" s="88">
        <v>9</v>
      </c>
      <c r="L31" s="39">
        <v>4</v>
      </c>
      <c r="M31" s="39">
        <v>4</v>
      </c>
      <c r="N31" s="40">
        <v>4</v>
      </c>
    </row>
    <row r="32" spans="1:14" ht="18" customHeight="1" thickBot="1" x14ac:dyDescent="0.3">
      <c r="A32" s="73" t="s">
        <v>29</v>
      </c>
      <c r="B32" s="17">
        <f t="shared" si="9"/>
        <v>35</v>
      </c>
      <c r="C32" s="9">
        <f>SUM(C33:C33)</f>
        <v>6</v>
      </c>
      <c r="D32" s="10">
        <f t="shared" ref="D32:N32" si="11">SUM(D33:D33)</f>
        <v>2</v>
      </c>
      <c r="E32" s="10">
        <f t="shared" si="11"/>
        <v>5</v>
      </c>
      <c r="F32" s="10">
        <f t="shared" si="11"/>
        <v>1</v>
      </c>
      <c r="G32" s="10">
        <f t="shared" si="11"/>
        <v>5</v>
      </c>
      <c r="H32" s="10">
        <f t="shared" si="11"/>
        <v>3</v>
      </c>
      <c r="I32" s="10">
        <f t="shared" si="11"/>
        <v>2</v>
      </c>
      <c r="J32" s="10">
        <f>SUM(J33:J33)</f>
        <v>4</v>
      </c>
      <c r="K32" s="10">
        <f>SUM(K33:K33)</f>
        <v>4</v>
      </c>
      <c r="L32" s="10">
        <f>SUM(L33:L33)</f>
        <v>1</v>
      </c>
      <c r="M32" s="10">
        <f t="shared" si="11"/>
        <v>1</v>
      </c>
      <c r="N32" s="11">
        <f t="shared" si="11"/>
        <v>1</v>
      </c>
    </row>
    <row r="33" spans="1:14" ht="18" customHeight="1" x14ac:dyDescent="0.25">
      <c r="A33" s="20" t="s">
        <v>24</v>
      </c>
      <c r="B33" s="21">
        <f t="shared" si="9"/>
        <v>35</v>
      </c>
      <c r="C33" s="75">
        <v>6</v>
      </c>
      <c r="D33" s="76">
        <v>2</v>
      </c>
      <c r="E33" s="44">
        <v>5</v>
      </c>
      <c r="F33" s="44">
        <v>1</v>
      </c>
      <c r="G33" s="44">
        <v>5</v>
      </c>
      <c r="H33" s="77">
        <v>3</v>
      </c>
      <c r="I33" s="44">
        <v>2</v>
      </c>
      <c r="J33" s="44">
        <v>4</v>
      </c>
      <c r="K33" s="44">
        <v>4</v>
      </c>
      <c r="L33" s="44">
        <v>1</v>
      </c>
      <c r="M33" s="44">
        <v>1</v>
      </c>
      <c r="N33" s="47">
        <v>1</v>
      </c>
    </row>
    <row r="34" spans="1:14" ht="18" customHeight="1" x14ac:dyDescent="0.25">
      <c r="A34" s="79" t="s">
        <v>30</v>
      </c>
      <c r="B34" s="80">
        <f t="shared" si="9"/>
        <v>0</v>
      </c>
      <c r="C34" s="81">
        <v>0</v>
      </c>
      <c r="D34" s="82">
        <v>0</v>
      </c>
      <c r="E34" s="83">
        <v>0</v>
      </c>
      <c r="F34" s="83">
        <v>0</v>
      </c>
      <c r="G34" s="83">
        <v>0</v>
      </c>
      <c r="H34" s="84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6">
        <v>0</v>
      </c>
    </row>
    <row r="35" spans="1:14" ht="16.5" customHeight="1" thickBot="1" x14ac:dyDescent="0.3">
      <c r="A35" s="66" t="s">
        <v>22</v>
      </c>
      <c r="B35" s="57">
        <f t="shared" si="9"/>
        <v>36</v>
      </c>
      <c r="C35" s="38">
        <v>6</v>
      </c>
      <c r="D35" s="64">
        <v>2</v>
      </c>
      <c r="E35" s="39">
        <v>5</v>
      </c>
      <c r="F35" s="39">
        <v>1</v>
      </c>
      <c r="G35" s="39">
        <v>5</v>
      </c>
      <c r="H35" s="87">
        <v>3</v>
      </c>
      <c r="I35" s="39">
        <v>2</v>
      </c>
      <c r="J35" s="39">
        <v>5</v>
      </c>
      <c r="K35" s="39">
        <v>4</v>
      </c>
      <c r="L35" s="39">
        <v>1</v>
      </c>
      <c r="M35" s="39">
        <v>1</v>
      </c>
      <c r="N35" s="40">
        <v>1</v>
      </c>
    </row>
    <row r="36" spans="1:14" ht="16.5" customHeight="1" thickBot="1" x14ac:dyDescent="0.3">
      <c r="A36" s="4" t="s">
        <v>31</v>
      </c>
      <c r="B36" s="17">
        <f>B37</f>
        <v>56</v>
      </c>
      <c r="C36" s="89">
        <f t="shared" ref="C36:N36" si="12">C37</f>
        <v>2</v>
      </c>
      <c r="D36" s="6">
        <f t="shared" si="12"/>
        <v>1</v>
      </c>
      <c r="E36" s="6">
        <f t="shared" si="12"/>
        <v>2</v>
      </c>
      <c r="F36" s="6">
        <f t="shared" si="12"/>
        <v>7</v>
      </c>
      <c r="G36" s="6">
        <f t="shared" si="12"/>
        <v>7</v>
      </c>
      <c r="H36" s="6">
        <f t="shared" si="12"/>
        <v>10</v>
      </c>
      <c r="I36" s="6">
        <f t="shared" si="12"/>
        <v>7</v>
      </c>
      <c r="J36" s="6">
        <f t="shared" si="12"/>
        <v>2</v>
      </c>
      <c r="K36" s="6">
        <f t="shared" si="12"/>
        <v>1</v>
      </c>
      <c r="L36" s="6">
        <f t="shared" si="12"/>
        <v>6</v>
      </c>
      <c r="M36" s="6">
        <f t="shared" si="12"/>
        <v>6</v>
      </c>
      <c r="N36" s="8">
        <f t="shared" si="12"/>
        <v>5</v>
      </c>
    </row>
    <row r="37" spans="1:14" ht="18" customHeight="1" thickBot="1" x14ac:dyDescent="0.3">
      <c r="A37" s="73" t="s">
        <v>32</v>
      </c>
      <c r="B37" s="17">
        <f>SUM(C37:E37,F37:H37,I37:K37,L37:N37)</f>
        <v>56</v>
      </c>
      <c r="C37" s="9">
        <f t="shared" ref="C37:N37" si="13">SUM(C38:C38)</f>
        <v>2</v>
      </c>
      <c r="D37" s="10">
        <f t="shared" si="13"/>
        <v>1</v>
      </c>
      <c r="E37" s="10">
        <f t="shared" si="13"/>
        <v>2</v>
      </c>
      <c r="F37" s="10">
        <f t="shared" si="13"/>
        <v>7</v>
      </c>
      <c r="G37" s="10">
        <f t="shared" si="13"/>
        <v>7</v>
      </c>
      <c r="H37" s="10">
        <f t="shared" si="13"/>
        <v>10</v>
      </c>
      <c r="I37" s="10">
        <f t="shared" si="13"/>
        <v>7</v>
      </c>
      <c r="J37" s="10">
        <f t="shared" si="13"/>
        <v>2</v>
      </c>
      <c r="K37" s="10">
        <f t="shared" si="13"/>
        <v>1</v>
      </c>
      <c r="L37" s="10">
        <f t="shared" si="13"/>
        <v>6</v>
      </c>
      <c r="M37" s="10">
        <f t="shared" si="13"/>
        <v>6</v>
      </c>
      <c r="N37" s="11">
        <f t="shared" si="13"/>
        <v>5</v>
      </c>
    </row>
    <row r="38" spans="1:14" ht="18" customHeight="1" x14ac:dyDescent="0.25">
      <c r="A38" s="20" t="s">
        <v>24</v>
      </c>
      <c r="B38" s="90">
        <f>SUM(C38:E38,F38:H38,I38:K38,L38:N38)</f>
        <v>56</v>
      </c>
      <c r="C38" s="75">
        <v>2</v>
      </c>
      <c r="D38" s="44">
        <v>1</v>
      </c>
      <c r="E38" s="44">
        <v>2</v>
      </c>
      <c r="F38" s="44">
        <v>7</v>
      </c>
      <c r="G38" s="44">
        <v>7</v>
      </c>
      <c r="H38" s="76">
        <v>10</v>
      </c>
      <c r="I38" s="44">
        <v>7</v>
      </c>
      <c r="J38" s="44">
        <v>2</v>
      </c>
      <c r="K38" s="44">
        <v>1</v>
      </c>
      <c r="L38" s="44">
        <v>6</v>
      </c>
      <c r="M38" s="44">
        <v>6</v>
      </c>
      <c r="N38" s="47">
        <v>5</v>
      </c>
    </row>
    <row r="39" spans="1:14" ht="18" customHeight="1" x14ac:dyDescent="0.25">
      <c r="A39" s="79" t="s">
        <v>30</v>
      </c>
      <c r="B39" s="80">
        <f>SUM(C39:E39,F39:H39,I39:K39,L39:N39)</f>
        <v>0</v>
      </c>
      <c r="C39" s="81">
        <v>0</v>
      </c>
      <c r="D39" s="83">
        <v>0</v>
      </c>
      <c r="E39" s="83">
        <v>0</v>
      </c>
      <c r="F39" s="83">
        <v>0</v>
      </c>
      <c r="G39" s="83">
        <v>0</v>
      </c>
      <c r="H39" s="82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6">
        <v>0</v>
      </c>
    </row>
    <row r="40" spans="1:14" ht="21.75" customHeight="1" thickBot="1" x14ac:dyDescent="0.3">
      <c r="A40" s="66" t="s">
        <v>22</v>
      </c>
      <c r="B40" s="91">
        <f>SUM(C40:E40,F40:H40,I40:K40,L40:N40)</f>
        <v>56</v>
      </c>
      <c r="C40" s="38">
        <v>2</v>
      </c>
      <c r="D40" s="39">
        <v>1</v>
      </c>
      <c r="E40" s="39">
        <v>2</v>
      </c>
      <c r="F40" s="39">
        <v>7</v>
      </c>
      <c r="G40" s="39">
        <v>7</v>
      </c>
      <c r="H40" s="64">
        <v>10</v>
      </c>
      <c r="I40" s="39">
        <v>7</v>
      </c>
      <c r="J40" s="39">
        <v>2</v>
      </c>
      <c r="K40" s="39">
        <v>1</v>
      </c>
      <c r="L40" s="39">
        <v>6</v>
      </c>
      <c r="M40" s="39">
        <v>6</v>
      </c>
      <c r="N40" s="40">
        <v>5</v>
      </c>
    </row>
    <row r="41" spans="1:14" ht="18" customHeight="1" thickBot="1" x14ac:dyDescent="0.3">
      <c r="A41" s="4" t="s">
        <v>33</v>
      </c>
      <c r="B41" s="17">
        <f>B42+B46+B50+B54</f>
        <v>674</v>
      </c>
      <c r="C41" s="9">
        <f t="shared" ref="C41:N41" si="14">C42+C46+C50+C54</f>
        <v>66</v>
      </c>
      <c r="D41" s="10">
        <f t="shared" si="14"/>
        <v>59</v>
      </c>
      <c r="E41" s="10">
        <f t="shared" si="14"/>
        <v>55</v>
      </c>
      <c r="F41" s="10">
        <f t="shared" si="14"/>
        <v>53</v>
      </c>
      <c r="G41" s="10">
        <f t="shared" si="14"/>
        <v>74</v>
      </c>
      <c r="H41" s="10">
        <f>H42+H46+H50+H54</f>
        <v>50</v>
      </c>
      <c r="I41" s="10">
        <f t="shared" si="14"/>
        <v>58</v>
      </c>
      <c r="J41" s="10">
        <f t="shared" si="14"/>
        <v>38</v>
      </c>
      <c r="K41" s="10">
        <f t="shared" si="14"/>
        <v>55</v>
      </c>
      <c r="L41" s="10">
        <f t="shared" si="14"/>
        <v>54</v>
      </c>
      <c r="M41" s="10">
        <f t="shared" si="14"/>
        <v>51</v>
      </c>
      <c r="N41" s="11">
        <f t="shared" si="14"/>
        <v>61</v>
      </c>
    </row>
    <row r="42" spans="1:14" ht="17.25" customHeight="1" thickBot="1" x14ac:dyDescent="0.3">
      <c r="A42" s="73" t="s">
        <v>34</v>
      </c>
      <c r="B42" s="17">
        <f>SUM(C42:E42,F42:H42,I42:K42,L42:N42)</f>
        <v>70</v>
      </c>
      <c r="C42" s="92">
        <f>SUM(C43:C43)</f>
        <v>10</v>
      </c>
      <c r="D42" s="14">
        <f t="shared" ref="D42:N42" si="15">SUM(D43:D43)</f>
        <v>2</v>
      </c>
      <c r="E42" s="14">
        <f t="shared" si="15"/>
        <v>5</v>
      </c>
      <c r="F42" s="14">
        <f t="shared" si="15"/>
        <v>3</v>
      </c>
      <c r="G42" s="14">
        <f t="shared" si="15"/>
        <v>9</v>
      </c>
      <c r="H42" s="14">
        <f t="shared" si="15"/>
        <v>8</v>
      </c>
      <c r="I42" s="14">
        <f t="shared" si="15"/>
        <v>3</v>
      </c>
      <c r="J42" s="14">
        <f t="shared" si="15"/>
        <v>4</v>
      </c>
      <c r="K42" s="14">
        <f t="shared" si="15"/>
        <v>8</v>
      </c>
      <c r="L42" s="14">
        <f t="shared" si="15"/>
        <v>5</v>
      </c>
      <c r="M42" s="14">
        <f t="shared" si="15"/>
        <v>5</v>
      </c>
      <c r="N42" s="16">
        <f t="shared" si="15"/>
        <v>8</v>
      </c>
    </row>
    <row r="43" spans="1:14" ht="17.25" customHeight="1" x14ac:dyDescent="0.25">
      <c r="A43" s="20" t="s">
        <v>24</v>
      </c>
      <c r="B43" s="90">
        <f t="shared" si="5"/>
        <v>70</v>
      </c>
      <c r="C43" s="75">
        <v>10</v>
      </c>
      <c r="D43" s="44">
        <v>2</v>
      </c>
      <c r="E43" s="44">
        <v>5</v>
      </c>
      <c r="F43" s="44">
        <v>3</v>
      </c>
      <c r="G43" s="44">
        <v>9</v>
      </c>
      <c r="H43" s="44">
        <v>8</v>
      </c>
      <c r="I43" s="44">
        <v>3</v>
      </c>
      <c r="J43" s="44">
        <v>4</v>
      </c>
      <c r="K43" s="77">
        <v>8</v>
      </c>
      <c r="L43" s="44">
        <v>5</v>
      </c>
      <c r="M43" s="44">
        <v>5</v>
      </c>
      <c r="N43" s="47">
        <v>8</v>
      </c>
    </row>
    <row r="44" spans="1:14" ht="17.25" customHeight="1" x14ac:dyDescent="0.25">
      <c r="A44" s="79" t="s">
        <v>21</v>
      </c>
      <c r="B44" s="93">
        <f t="shared" si="5"/>
        <v>0</v>
      </c>
      <c r="C44" s="81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4">
        <v>0</v>
      </c>
      <c r="L44" s="83">
        <v>0</v>
      </c>
      <c r="M44" s="83">
        <v>0</v>
      </c>
      <c r="N44" s="86">
        <v>0</v>
      </c>
    </row>
    <row r="45" spans="1:14" ht="17.25" customHeight="1" thickBot="1" x14ac:dyDescent="0.3">
      <c r="A45" s="66" t="s">
        <v>22</v>
      </c>
      <c r="B45" s="91">
        <f t="shared" si="5"/>
        <v>70</v>
      </c>
      <c r="C45" s="38">
        <v>10</v>
      </c>
      <c r="D45" s="39">
        <v>2</v>
      </c>
      <c r="E45" s="39">
        <v>5</v>
      </c>
      <c r="F45" s="39">
        <v>3</v>
      </c>
      <c r="G45" s="39">
        <v>9</v>
      </c>
      <c r="H45" s="39">
        <v>8</v>
      </c>
      <c r="I45" s="39">
        <v>3</v>
      </c>
      <c r="J45" s="39">
        <v>4</v>
      </c>
      <c r="K45" s="87">
        <v>8</v>
      </c>
      <c r="L45" s="39">
        <v>5</v>
      </c>
      <c r="M45" s="39">
        <v>5</v>
      </c>
      <c r="N45" s="40">
        <v>8</v>
      </c>
    </row>
    <row r="46" spans="1:14" ht="17.25" customHeight="1" thickBot="1" x14ac:dyDescent="0.3">
      <c r="A46" s="73" t="s">
        <v>35</v>
      </c>
      <c r="B46" s="17">
        <f t="shared" si="5"/>
        <v>296</v>
      </c>
      <c r="C46" s="9">
        <f>SUM(C47:C47)</f>
        <v>25</v>
      </c>
      <c r="D46" s="10">
        <f t="shared" ref="D46:N46" si="16">SUM(D47:D47)</f>
        <v>25</v>
      </c>
      <c r="E46" s="10">
        <f t="shared" si="16"/>
        <v>26</v>
      </c>
      <c r="F46" s="10">
        <f t="shared" si="16"/>
        <v>28</v>
      </c>
      <c r="G46" s="10">
        <f t="shared" si="16"/>
        <v>31</v>
      </c>
      <c r="H46" s="10">
        <f t="shared" si="16"/>
        <v>25</v>
      </c>
      <c r="I46" s="10">
        <f t="shared" si="16"/>
        <v>27</v>
      </c>
      <c r="J46" s="10">
        <f t="shared" si="16"/>
        <v>15</v>
      </c>
      <c r="K46" s="10">
        <f t="shared" si="16"/>
        <v>22</v>
      </c>
      <c r="L46" s="10">
        <f t="shared" si="16"/>
        <v>21</v>
      </c>
      <c r="M46" s="10">
        <f t="shared" si="16"/>
        <v>26</v>
      </c>
      <c r="N46" s="11">
        <f t="shared" si="16"/>
        <v>25</v>
      </c>
    </row>
    <row r="47" spans="1:14" ht="17.25" customHeight="1" x14ac:dyDescent="0.25">
      <c r="A47" s="20" t="s">
        <v>24</v>
      </c>
      <c r="B47" s="90">
        <f t="shared" si="5"/>
        <v>296</v>
      </c>
      <c r="C47" s="75">
        <v>25</v>
      </c>
      <c r="D47" s="77">
        <v>25</v>
      </c>
      <c r="E47" s="44">
        <v>26</v>
      </c>
      <c r="F47" s="44">
        <v>28</v>
      </c>
      <c r="G47" s="78">
        <v>31</v>
      </c>
      <c r="H47" s="94">
        <v>25</v>
      </c>
      <c r="I47" s="44">
        <v>27</v>
      </c>
      <c r="J47" s="44">
        <v>15</v>
      </c>
      <c r="K47" s="44">
        <v>22</v>
      </c>
      <c r="L47" s="44">
        <v>21</v>
      </c>
      <c r="M47" s="78">
        <v>26</v>
      </c>
      <c r="N47" s="95">
        <v>25</v>
      </c>
    </row>
    <row r="48" spans="1:14" ht="17.25" customHeight="1" x14ac:dyDescent="0.25">
      <c r="A48" s="79" t="s">
        <v>21</v>
      </c>
      <c r="B48" s="96">
        <f t="shared" si="5"/>
        <v>1</v>
      </c>
      <c r="C48" s="81">
        <v>0</v>
      </c>
      <c r="D48" s="84">
        <v>0</v>
      </c>
      <c r="E48" s="83">
        <v>0</v>
      </c>
      <c r="F48" s="83">
        <v>0</v>
      </c>
      <c r="G48" s="97">
        <v>0</v>
      </c>
      <c r="H48" s="98">
        <v>0</v>
      </c>
      <c r="I48" s="83">
        <v>0</v>
      </c>
      <c r="J48" s="83">
        <v>0</v>
      </c>
      <c r="K48" s="83">
        <v>0</v>
      </c>
      <c r="L48" s="99">
        <v>0</v>
      </c>
      <c r="M48" s="85">
        <v>1</v>
      </c>
      <c r="N48" s="100">
        <v>0</v>
      </c>
    </row>
    <row r="49" spans="1:14" ht="17.25" customHeight="1" thickBot="1" x14ac:dyDescent="0.3">
      <c r="A49" s="66" t="s">
        <v>22</v>
      </c>
      <c r="B49" s="91">
        <f t="shared" si="5"/>
        <v>295</v>
      </c>
      <c r="C49" s="38">
        <v>25</v>
      </c>
      <c r="D49" s="87">
        <v>25</v>
      </c>
      <c r="E49" s="39">
        <v>26</v>
      </c>
      <c r="F49" s="39">
        <v>28</v>
      </c>
      <c r="G49" s="88">
        <v>31</v>
      </c>
      <c r="H49" s="87">
        <v>25</v>
      </c>
      <c r="I49" s="39">
        <v>27</v>
      </c>
      <c r="J49" s="39">
        <v>15</v>
      </c>
      <c r="K49" s="39">
        <v>22</v>
      </c>
      <c r="L49" s="39">
        <v>21</v>
      </c>
      <c r="M49" s="88">
        <v>25</v>
      </c>
      <c r="N49" s="101">
        <v>25</v>
      </c>
    </row>
    <row r="50" spans="1:14" ht="17.25" customHeight="1" thickBot="1" x14ac:dyDescent="0.3">
      <c r="A50" s="73" t="s">
        <v>36</v>
      </c>
      <c r="B50" s="17">
        <f t="shared" si="5"/>
        <v>164</v>
      </c>
      <c r="C50" s="9">
        <f>SUM(C51:C51)</f>
        <v>16</v>
      </c>
      <c r="D50" s="10">
        <f t="shared" ref="D50:N50" si="17">SUM(D51:D51)</f>
        <v>18</v>
      </c>
      <c r="E50" s="10">
        <f t="shared" si="17"/>
        <v>16</v>
      </c>
      <c r="F50" s="10">
        <f t="shared" si="17"/>
        <v>8</v>
      </c>
      <c r="G50" s="10">
        <f t="shared" si="17"/>
        <v>17</v>
      </c>
      <c r="H50" s="10">
        <f t="shared" si="17"/>
        <v>8</v>
      </c>
      <c r="I50" s="10">
        <f t="shared" si="17"/>
        <v>15</v>
      </c>
      <c r="J50" s="10">
        <f t="shared" si="17"/>
        <v>10</v>
      </c>
      <c r="K50" s="10">
        <f t="shared" si="17"/>
        <v>17</v>
      </c>
      <c r="L50" s="10">
        <f t="shared" si="17"/>
        <v>15</v>
      </c>
      <c r="M50" s="10">
        <f t="shared" si="17"/>
        <v>8</v>
      </c>
      <c r="N50" s="11">
        <f t="shared" si="17"/>
        <v>16</v>
      </c>
    </row>
    <row r="51" spans="1:14" ht="17.25" customHeight="1" x14ac:dyDescent="0.25">
      <c r="A51" s="20" t="s">
        <v>24</v>
      </c>
      <c r="B51" s="90">
        <f t="shared" si="5"/>
        <v>164</v>
      </c>
      <c r="C51" s="22">
        <v>16</v>
      </c>
      <c r="D51" s="23">
        <v>18</v>
      </c>
      <c r="E51" s="23">
        <v>16</v>
      </c>
      <c r="F51" s="23">
        <v>8</v>
      </c>
      <c r="G51" s="23">
        <v>17</v>
      </c>
      <c r="H51" s="102">
        <v>8</v>
      </c>
      <c r="I51" s="23">
        <v>15</v>
      </c>
      <c r="J51" s="23">
        <v>10</v>
      </c>
      <c r="K51" s="23">
        <v>17</v>
      </c>
      <c r="L51" s="23">
        <v>15</v>
      </c>
      <c r="M51" s="23">
        <v>8</v>
      </c>
      <c r="N51" s="26">
        <v>16</v>
      </c>
    </row>
    <row r="52" spans="1:14" ht="17.25" customHeight="1" x14ac:dyDescent="0.25">
      <c r="A52" s="79" t="s">
        <v>21</v>
      </c>
      <c r="B52" s="96">
        <f t="shared" si="5"/>
        <v>0</v>
      </c>
      <c r="C52" s="81">
        <v>0</v>
      </c>
      <c r="D52" s="83">
        <v>0</v>
      </c>
      <c r="E52" s="83">
        <v>0</v>
      </c>
      <c r="F52" s="83">
        <v>0</v>
      </c>
      <c r="G52" s="99">
        <v>0</v>
      </c>
      <c r="H52" s="99">
        <v>0</v>
      </c>
      <c r="I52" s="83">
        <v>0</v>
      </c>
      <c r="J52" s="83">
        <v>0</v>
      </c>
      <c r="K52" s="83">
        <v>0</v>
      </c>
      <c r="L52" s="99">
        <v>0</v>
      </c>
      <c r="M52" s="83">
        <v>0</v>
      </c>
      <c r="N52" s="86">
        <v>0</v>
      </c>
    </row>
    <row r="53" spans="1:14" ht="17.25" customHeight="1" thickBot="1" x14ac:dyDescent="0.3">
      <c r="A53" s="66" t="s">
        <v>22</v>
      </c>
      <c r="B53" s="91">
        <f t="shared" si="5"/>
        <v>164</v>
      </c>
      <c r="C53" s="103">
        <v>16</v>
      </c>
      <c r="D53" s="68">
        <v>18</v>
      </c>
      <c r="E53" s="68">
        <v>16</v>
      </c>
      <c r="F53" s="68">
        <v>8</v>
      </c>
      <c r="G53" s="68">
        <v>17</v>
      </c>
      <c r="H53" s="68">
        <v>8</v>
      </c>
      <c r="I53" s="68">
        <v>15</v>
      </c>
      <c r="J53" s="68">
        <v>10</v>
      </c>
      <c r="K53" s="68">
        <v>17</v>
      </c>
      <c r="L53" s="68">
        <v>15</v>
      </c>
      <c r="M53" s="68">
        <v>8</v>
      </c>
      <c r="N53" s="71">
        <v>16</v>
      </c>
    </row>
    <row r="54" spans="1:14" ht="17.25" customHeight="1" thickBot="1" x14ac:dyDescent="0.3">
      <c r="A54" s="73" t="s">
        <v>37</v>
      </c>
      <c r="B54" s="17">
        <f>SUM(C54:E54,F54:H54,I54:K54,L54:N54)</f>
        <v>144</v>
      </c>
      <c r="C54" s="9">
        <f>SUM(C55:C55)</f>
        <v>15</v>
      </c>
      <c r="D54" s="10">
        <f t="shared" ref="D54:N54" si="18">SUM(D55:D55)</f>
        <v>14</v>
      </c>
      <c r="E54" s="10">
        <f t="shared" si="18"/>
        <v>8</v>
      </c>
      <c r="F54" s="10">
        <f t="shared" si="18"/>
        <v>14</v>
      </c>
      <c r="G54" s="10">
        <f t="shared" si="18"/>
        <v>17</v>
      </c>
      <c r="H54" s="10">
        <f t="shared" si="18"/>
        <v>9</v>
      </c>
      <c r="I54" s="10">
        <f t="shared" si="18"/>
        <v>13</v>
      </c>
      <c r="J54" s="10">
        <f t="shared" si="18"/>
        <v>9</v>
      </c>
      <c r="K54" s="10">
        <f t="shared" si="18"/>
        <v>8</v>
      </c>
      <c r="L54" s="10">
        <f t="shared" si="18"/>
        <v>13</v>
      </c>
      <c r="M54" s="10">
        <f t="shared" si="18"/>
        <v>12</v>
      </c>
      <c r="N54" s="11">
        <f t="shared" si="18"/>
        <v>12</v>
      </c>
    </row>
    <row r="55" spans="1:14" ht="17.25" customHeight="1" x14ac:dyDescent="0.25">
      <c r="A55" s="20" t="s">
        <v>24</v>
      </c>
      <c r="B55" s="90">
        <f>SUM(C55:E55,F55:H55,I55:K55,L55:N55)</f>
        <v>144</v>
      </c>
      <c r="C55" s="104">
        <v>15</v>
      </c>
      <c r="D55" s="105">
        <v>14</v>
      </c>
      <c r="E55" s="105">
        <v>8</v>
      </c>
      <c r="F55" s="105">
        <v>14</v>
      </c>
      <c r="G55" s="105">
        <v>17</v>
      </c>
      <c r="H55" s="106">
        <v>9</v>
      </c>
      <c r="I55" s="105">
        <v>13</v>
      </c>
      <c r="J55" s="105">
        <v>9</v>
      </c>
      <c r="K55" s="105">
        <v>8</v>
      </c>
      <c r="L55" s="105">
        <v>13</v>
      </c>
      <c r="M55" s="105">
        <v>12</v>
      </c>
      <c r="N55" s="107">
        <v>12</v>
      </c>
    </row>
    <row r="56" spans="1:14" ht="17.25" customHeight="1" x14ac:dyDescent="0.25">
      <c r="A56" s="79" t="s">
        <v>21</v>
      </c>
      <c r="B56" s="96">
        <f>SUM(C56:E56,F56:H56,I56:K56,L56:N56)</f>
        <v>0</v>
      </c>
      <c r="C56" s="108">
        <v>0</v>
      </c>
      <c r="D56" s="82">
        <v>0</v>
      </c>
      <c r="E56" s="82">
        <v>0</v>
      </c>
      <c r="F56" s="82">
        <v>0</v>
      </c>
      <c r="G56" s="109">
        <v>0</v>
      </c>
      <c r="H56" s="109">
        <v>0</v>
      </c>
      <c r="I56" s="82">
        <v>0</v>
      </c>
      <c r="J56" s="82">
        <v>0</v>
      </c>
      <c r="K56" s="82">
        <v>0</v>
      </c>
      <c r="L56" s="109">
        <v>0</v>
      </c>
      <c r="M56" s="82">
        <v>0</v>
      </c>
      <c r="N56" s="110">
        <v>0</v>
      </c>
    </row>
    <row r="57" spans="1:14" ht="17.25" customHeight="1" thickBot="1" x14ac:dyDescent="0.3">
      <c r="A57" s="66" t="s">
        <v>22</v>
      </c>
      <c r="B57" s="91">
        <f>SUM(C57:E57,F57:H57,I57:K57,L57:N57)</f>
        <v>144</v>
      </c>
      <c r="C57" s="111">
        <v>15</v>
      </c>
      <c r="D57" s="112">
        <v>14</v>
      </c>
      <c r="E57" s="112">
        <v>8</v>
      </c>
      <c r="F57" s="112">
        <v>14</v>
      </c>
      <c r="G57" s="112">
        <v>17</v>
      </c>
      <c r="H57" s="112">
        <v>9</v>
      </c>
      <c r="I57" s="112">
        <v>13</v>
      </c>
      <c r="J57" s="112">
        <v>9</v>
      </c>
      <c r="K57" s="112">
        <v>8</v>
      </c>
      <c r="L57" s="112">
        <v>13</v>
      </c>
      <c r="M57" s="112">
        <v>12</v>
      </c>
      <c r="N57" s="113">
        <v>12</v>
      </c>
    </row>
    <row r="58" spans="1:14" x14ac:dyDescent="0.25">
      <c r="A58" s="12" t="s">
        <v>38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</row>
    <row r="59" spans="1:14" x14ac:dyDescent="0.25">
      <c r="A59" s="12"/>
    </row>
    <row r="60" spans="1:14" x14ac:dyDescent="0.25">
      <c r="A60" s="115"/>
    </row>
    <row r="61" spans="1:14" ht="39.75" customHeight="1" x14ac:dyDescent="0.25"/>
    <row r="62" spans="1:14" ht="23.25" x14ac:dyDescent="0.35">
      <c r="A62" s="2" t="s">
        <v>39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25.5" customHeight="1" x14ac:dyDescent="0.35">
      <c r="A63" s="2" t="s">
        <v>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27.75" customHeight="1" thickBot="1" x14ac:dyDescent="0.3">
      <c r="B64" s="12"/>
    </row>
    <row r="65" spans="1:14" ht="18" customHeight="1" thickBot="1" x14ac:dyDescent="0.3">
      <c r="A65" s="4" t="s">
        <v>2</v>
      </c>
      <c r="B65" s="17" t="s">
        <v>3</v>
      </c>
      <c r="C65" s="17" t="s">
        <v>4</v>
      </c>
      <c r="D65" s="10" t="s">
        <v>5</v>
      </c>
      <c r="E65" s="74" t="s">
        <v>6</v>
      </c>
      <c r="F65" s="10" t="s">
        <v>7</v>
      </c>
      <c r="G65" s="10" t="s">
        <v>8</v>
      </c>
      <c r="H65" s="10" t="s">
        <v>9</v>
      </c>
      <c r="I65" s="10" t="s">
        <v>10</v>
      </c>
      <c r="J65" s="10" t="s">
        <v>11</v>
      </c>
      <c r="K65" s="10" t="s">
        <v>12</v>
      </c>
      <c r="L65" s="10" t="s">
        <v>13</v>
      </c>
      <c r="M65" s="10" t="s">
        <v>14</v>
      </c>
      <c r="N65" s="11" t="s">
        <v>15</v>
      </c>
    </row>
    <row r="66" spans="1:14" ht="18" customHeight="1" thickBot="1" x14ac:dyDescent="0.3">
      <c r="A66" s="4" t="s">
        <v>40</v>
      </c>
      <c r="B66" s="4">
        <f>SUM(C66:E66,F66:H66,I66:K66,L66:N66)</f>
        <v>7730</v>
      </c>
      <c r="C66" s="13">
        <f>C67+C69</f>
        <v>649</v>
      </c>
      <c r="D66" s="14">
        <f>D67+D69</f>
        <v>648</v>
      </c>
      <c r="E66" s="15">
        <f>E67+E69</f>
        <v>685</v>
      </c>
      <c r="F66" s="10">
        <f>F67+F69</f>
        <v>651</v>
      </c>
      <c r="G66" s="15">
        <f t="shared" ref="G66:N66" si="19">G67+G69</f>
        <v>695</v>
      </c>
      <c r="H66" s="10">
        <f>H67+H69</f>
        <v>694</v>
      </c>
      <c r="I66" s="15">
        <f t="shared" si="19"/>
        <v>642</v>
      </c>
      <c r="J66" s="10">
        <f>J67+J69</f>
        <v>630</v>
      </c>
      <c r="K66" s="15">
        <f>K67+K69</f>
        <v>615</v>
      </c>
      <c r="L66" s="10">
        <f t="shared" si="19"/>
        <v>587</v>
      </c>
      <c r="M66" s="10">
        <f t="shared" si="19"/>
        <v>581</v>
      </c>
      <c r="N66" s="116">
        <f t="shared" si="19"/>
        <v>653</v>
      </c>
    </row>
    <row r="67" spans="1:14" ht="18" customHeight="1" x14ac:dyDescent="0.25">
      <c r="A67" s="20" t="s">
        <v>24</v>
      </c>
      <c r="B67" s="90">
        <f t="shared" ref="B67:B84" si="20">SUM(C67:E67,F67:H67,I67:K67,L67:N67)</f>
        <v>4874</v>
      </c>
      <c r="C67" s="117">
        <f>+C73+C80</f>
        <v>444</v>
      </c>
      <c r="D67" s="118">
        <f t="shared" ref="D67:N71" si="21">+D73+D80</f>
        <v>387</v>
      </c>
      <c r="E67" s="119">
        <f t="shared" si="21"/>
        <v>456</v>
      </c>
      <c r="F67" s="118">
        <f>+F73+F80</f>
        <v>435</v>
      </c>
      <c r="G67" s="120">
        <f t="shared" si="21"/>
        <v>448</v>
      </c>
      <c r="H67" s="118">
        <f>+H73+H80</f>
        <v>446</v>
      </c>
      <c r="I67" s="121">
        <f t="shared" si="21"/>
        <v>390</v>
      </c>
      <c r="J67" s="118">
        <f>+J73+J80</f>
        <v>361</v>
      </c>
      <c r="K67" s="122">
        <f>+K73+K80</f>
        <v>346</v>
      </c>
      <c r="L67" s="118">
        <f t="shared" si="21"/>
        <v>375</v>
      </c>
      <c r="M67" s="118">
        <f t="shared" si="21"/>
        <v>361</v>
      </c>
      <c r="N67" s="123">
        <f t="shared" si="21"/>
        <v>425</v>
      </c>
    </row>
    <row r="68" spans="1:14" ht="18" customHeight="1" x14ac:dyDescent="0.25">
      <c r="A68" s="124" t="s">
        <v>19</v>
      </c>
      <c r="B68" s="125">
        <f t="shared" si="20"/>
        <v>23</v>
      </c>
      <c r="C68" s="52">
        <f>+C74+C81</f>
        <v>2</v>
      </c>
      <c r="D68" s="35">
        <f t="shared" si="21"/>
        <v>1</v>
      </c>
      <c r="E68" s="53">
        <f t="shared" si="21"/>
        <v>0</v>
      </c>
      <c r="F68" s="35">
        <f t="shared" si="21"/>
        <v>1</v>
      </c>
      <c r="G68" s="55">
        <f t="shared" si="21"/>
        <v>3</v>
      </c>
      <c r="H68" s="35">
        <f t="shared" si="21"/>
        <v>3</v>
      </c>
      <c r="I68" s="126">
        <f t="shared" si="21"/>
        <v>3</v>
      </c>
      <c r="J68" s="35">
        <f>+J74+J81</f>
        <v>2</v>
      </c>
      <c r="K68" s="55">
        <f t="shared" si="21"/>
        <v>2</v>
      </c>
      <c r="L68" s="35">
        <f t="shared" si="21"/>
        <v>1</v>
      </c>
      <c r="M68" s="35">
        <f t="shared" si="21"/>
        <v>2</v>
      </c>
      <c r="N68" s="127">
        <f t="shared" si="21"/>
        <v>3</v>
      </c>
    </row>
    <row r="69" spans="1:14" ht="18" customHeight="1" x14ac:dyDescent="0.25">
      <c r="A69" s="124" t="s">
        <v>20</v>
      </c>
      <c r="B69" s="125">
        <f t="shared" si="20"/>
        <v>2856</v>
      </c>
      <c r="C69" s="128">
        <f>+C75+C82</f>
        <v>205</v>
      </c>
      <c r="D69" s="129">
        <f t="shared" si="21"/>
        <v>261</v>
      </c>
      <c r="E69" s="130">
        <f t="shared" si="21"/>
        <v>229</v>
      </c>
      <c r="F69" s="129">
        <f t="shared" si="21"/>
        <v>216</v>
      </c>
      <c r="G69" s="131">
        <f t="shared" si="21"/>
        <v>247</v>
      </c>
      <c r="H69" s="129">
        <f t="shared" si="21"/>
        <v>248</v>
      </c>
      <c r="I69" s="132">
        <f t="shared" si="21"/>
        <v>252</v>
      </c>
      <c r="J69" s="129">
        <f>+J75+J82</f>
        <v>269</v>
      </c>
      <c r="K69" s="133">
        <f t="shared" si="21"/>
        <v>269</v>
      </c>
      <c r="L69" s="129">
        <f t="shared" si="21"/>
        <v>212</v>
      </c>
      <c r="M69" s="129">
        <f t="shared" si="21"/>
        <v>220</v>
      </c>
      <c r="N69" s="134">
        <f t="shared" si="21"/>
        <v>228</v>
      </c>
    </row>
    <row r="70" spans="1:14" ht="18" customHeight="1" x14ac:dyDescent="0.25">
      <c r="A70" s="124" t="s">
        <v>21</v>
      </c>
      <c r="B70" s="125">
        <f t="shared" si="20"/>
        <v>47</v>
      </c>
      <c r="C70" s="48">
        <f>+C76+C83</f>
        <v>5</v>
      </c>
      <c r="D70" s="30">
        <f t="shared" si="21"/>
        <v>4</v>
      </c>
      <c r="E70" s="49">
        <f t="shared" si="21"/>
        <v>4</v>
      </c>
      <c r="F70" s="30">
        <f t="shared" si="21"/>
        <v>6</v>
      </c>
      <c r="G70" s="50">
        <f t="shared" si="21"/>
        <v>1</v>
      </c>
      <c r="H70" s="30">
        <f t="shared" si="21"/>
        <v>3</v>
      </c>
      <c r="I70" s="135">
        <f t="shared" si="21"/>
        <v>5</v>
      </c>
      <c r="J70" s="30">
        <f>+J76+J83</f>
        <v>7</v>
      </c>
      <c r="K70" s="50">
        <f t="shared" si="21"/>
        <v>4</v>
      </c>
      <c r="L70" s="30">
        <f t="shared" si="21"/>
        <v>2</v>
      </c>
      <c r="M70" s="30">
        <f t="shared" si="21"/>
        <v>3</v>
      </c>
      <c r="N70" s="51">
        <f t="shared" si="21"/>
        <v>3</v>
      </c>
    </row>
    <row r="71" spans="1:14" ht="18" customHeight="1" thickBot="1" x14ac:dyDescent="0.3">
      <c r="A71" s="136" t="s">
        <v>22</v>
      </c>
      <c r="B71" s="137">
        <f t="shared" si="20"/>
        <v>7744</v>
      </c>
      <c r="C71" s="138">
        <f>+C77+C84</f>
        <v>649</v>
      </c>
      <c r="D71" s="139">
        <f t="shared" si="21"/>
        <v>650</v>
      </c>
      <c r="E71" s="140">
        <f t="shared" si="21"/>
        <v>686</v>
      </c>
      <c r="F71" s="139">
        <f t="shared" si="21"/>
        <v>649</v>
      </c>
      <c r="G71" s="141">
        <f t="shared" si="21"/>
        <v>703</v>
      </c>
      <c r="H71" s="139">
        <f t="shared" si="21"/>
        <v>692</v>
      </c>
      <c r="I71" s="142">
        <f t="shared" si="21"/>
        <v>642</v>
      </c>
      <c r="J71" s="139">
        <f>+J77+J84</f>
        <v>627</v>
      </c>
      <c r="K71" s="141">
        <f t="shared" si="21"/>
        <v>613</v>
      </c>
      <c r="L71" s="139">
        <f t="shared" si="21"/>
        <v>591</v>
      </c>
      <c r="M71" s="139">
        <f t="shared" si="21"/>
        <v>580</v>
      </c>
      <c r="N71" s="143">
        <f t="shared" si="21"/>
        <v>662</v>
      </c>
    </row>
    <row r="72" spans="1:14" ht="18" customHeight="1" thickBot="1" x14ac:dyDescent="0.3">
      <c r="A72" s="4" t="s">
        <v>41</v>
      </c>
      <c r="B72" s="4">
        <f t="shared" si="20"/>
        <v>6898</v>
      </c>
      <c r="C72" s="17">
        <f>C73+C75</f>
        <v>570</v>
      </c>
      <c r="D72" s="10">
        <f>D73+D75</f>
        <v>576</v>
      </c>
      <c r="E72" s="18">
        <f t="shared" ref="E72:N72" si="22">E73+E75</f>
        <v>616</v>
      </c>
      <c r="F72" s="10">
        <f t="shared" si="22"/>
        <v>580</v>
      </c>
      <c r="G72" s="18">
        <f t="shared" si="22"/>
        <v>606</v>
      </c>
      <c r="H72" s="10">
        <f>H73+H75</f>
        <v>629</v>
      </c>
      <c r="I72" s="18">
        <f t="shared" si="22"/>
        <v>572</v>
      </c>
      <c r="J72" s="10">
        <f>J73+J75</f>
        <v>580</v>
      </c>
      <c r="K72" s="18">
        <f t="shared" si="22"/>
        <v>546</v>
      </c>
      <c r="L72" s="10">
        <f t="shared" si="22"/>
        <v>522</v>
      </c>
      <c r="M72" s="10">
        <f t="shared" si="22"/>
        <v>519</v>
      </c>
      <c r="N72" s="41">
        <f t="shared" si="22"/>
        <v>582</v>
      </c>
    </row>
    <row r="73" spans="1:14" ht="18" customHeight="1" x14ac:dyDescent="0.25">
      <c r="A73" s="20" t="s">
        <v>24</v>
      </c>
      <c r="B73" s="144">
        <f t="shared" si="20"/>
        <v>4042</v>
      </c>
      <c r="C73" s="119">
        <f t="shared" ref="C73:N77" si="23">+C9+C15+C21</f>
        <v>365</v>
      </c>
      <c r="D73" s="118">
        <f t="shared" si="23"/>
        <v>315</v>
      </c>
      <c r="E73" s="119">
        <f t="shared" si="23"/>
        <v>387</v>
      </c>
      <c r="F73" s="118">
        <f t="shared" si="23"/>
        <v>364</v>
      </c>
      <c r="G73" s="120">
        <f t="shared" si="23"/>
        <v>359</v>
      </c>
      <c r="H73" s="120">
        <f t="shared" si="23"/>
        <v>381</v>
      </c>
      <c r="I73" s="120">
        <f t="shared" si="23"/>
        <v>320</v>
      </c>
      <c r="J73" s="120">
        <f t="shared" si="23"/>
        <v>311</v>
      </c>
      <c r="K73" s="120">
        <f t="shared" si="23"/>
        <v>277</v>
      </c>
      <c r="L73" s="120">
        <f t="shared" si="23"/>
        <v>310</v>
      </c>
      <c r="M73" s="120">
        <f t="shared" si="23"/>
        <v>299</v>
      </c>
      <c r="N73" s="145">
        <f t="shared" si="23"/>
        <v>354</v>
      </c>
    </row>
    <row r="74" spans="1:14" ht="18" customHeight="1" x14ac:dyDescent="0.25">
      <c r="A74" s="124" t="s">
        <v>19</v>
      </c>
      <c r="B74" s="125">
        <f t="shared" si="20"/>
        <v>23</v>
      </c>
      <c r="C74" s="34">
        <f t="shared" si="23"/>
        <v>2</v>
      </c>
      <c r="D74" s="35">
        <f t="shared" si="23"/>
        <v>1</v>
      </c>
      <c r="E74" s="35">
        <f t="shared" si="23"/>
        <v>0</v>
      </c>
      <c r="F74" s="35">
        <f t="shared" si="23"/>
        <v>1</v>
      </c>
      <c r="G74" s="35">
        <f t="shared" si="23"/>
        <v>3</v>
      </c>
      <c r="H74" s="35">
        <f t="shared" si="23"/>
        <v>3</v>
      </c>
      <c r="I74" s="35">
        <f t="shared" si="23"/>
        <v>3</v>
      </c>
      <c r="J74" s="35">
        <f t="shared" si="23"/>
        <v>2</v>
      </c>
      <c r="K74" s="35">
        <f t="shared" si="23"/>
        <v>2</v>
      </c>
      <c r="L74" s="35">
        <f t="shared" si="23"/>
        <v>1</v>
      </c>
      <c r="M74" s="35">
        <f t="shared" si="23"/>
        <v>2</v>
      </c>
      <c r="N74" s="127">
        <f t="shared" si="23"/>
        <v>3</v>
      </c>
    </row>
    <row r="75" spans="1:14" ht="18" customHeight="1" x14ac:dyDescent="0.25">
      <c r="A75" s="124" t="s">
        <v>20</v>
      </c>
      <c r="B75" s="125">
        <f t="shared" si="20"/>
        <v>2856</v>
      </c>
      <c r="C75" s="131">
        <f t="shared" si="23"/>
        <v>205</v>
      </c>
      <c r="D75" s="131">
        <f t="shared" si="23"/>
        <v>261</v>
      </c>
      <c r="E75" s="131">
        <f t="shared" si="23"/>
        <v>229</v>
      </c>
      <c r="F75" s="131">
        <f t="shared" si="23"/>
        <v>216</v>
      </c>
      <c r="G75" s="131">
        <f t="shared" si="23"/>
        <v>247</v>
      </c>
      <c r="H75" s="131">
        <f t="shared" si="23"/>
        <v>248</v>
      </c>
      <c r="I75" s="131">
        <f t="shared" si="23"/>
        <v>252</v>
      </c>
      <c r="J75" s="131">
        <f t="shared" si="23"/>
        <v>269</v>
      </c>
      <c r="K75" s="131">
        <f t="shared" si="23"/>
        <v>269</v>
      </c>
      <c r="L75" s="131">
        <f t="shared" si="23"/>
        <v>212</v>
      </c>
      <c r="M75" s="131">
        <f t="shared" si="23"/>
        <v>220</v>
      </c>
      <c r="N75" s="134">
        <f t="shared" si="23"/>
        <v>228</v>
      </c>
    </row>
    <row r="76" spans="1:14" ht="18" customHeight="1" x14ac:dyDescent="0.25">
      <c r="A76" s="124" t="s">
        <v>21</v>
      </c>
      <c r="B76" s="125">
        <f t="shared" si="20"/>
        <v>45</v>
      </c>
      <c r="C76" s="29">
        <f t="shared" si="23"/>
        <v>5</v>
      </c>
      <c r="D76" s="30">
        <f t="shared" si="23"/>
        <v>4</v>
      </c>
      <c r="E76" s="30">
        <f t="shared" si="23"/>
        <v>4</v>
      </c>
      <c r="F76" s="30">
        <f t="shared" si="23"/>
        <v>5</v>
      </c>
      <c r="G76" s="30">
        <f t="shared" si="23"/>
        <v>1</v>
      </c>
      <c r="H76" s="30">
        <f t="shared" si="23"/>
        <v>3</v>
      </c>
      <c r="I76" s="30">
        <f t="shared" si="23"/>
        <v>5</v>
      </c>
      <c r="J76" s="30">
        <f t="shared" si="23"/>
        <v>7</v>
      </c>
      <c r="K76" s="30">
        <f t="shared" si="23"/>
        <v>4</v>
      </c>
      <c r="L76" s="30">
        <f t="shared" si="23"/>
        <v>2</v>
      </c>
      <c r="M76" s="30">
        <f t="shared" si="23"/>
        <v>2</v>
      </c>
      <c r="N76" s="51">
        <f t="shared" si="23"/>
        <v>3</v>
      </c>
    </row>
    <row r="77" spans="1:14" ht="18" customHeight="1" thickBot="1" x14ac:dyDescent="0.3">
      <c r="A77" s="136" t="s">
        <v>22</v>
      </c>
      <c r="B77" s="146">
        <f t="shared" si="20"/>
        <v>6913</v>
      </c>
      <c r="C77" s="141">
        <f t="shared" si="23"/>
        <v>570</v>
      </c>
      <c r="D77" s="141">
        <f t="shared" si="23"/>
        <v>578</v>
      </c>
      <c r="E77" s="141">
        <f t="shared" si="23"/>
        <v>617</v>
      </c>
      <c r="F77" s="141">
        <f t="shared" si="23"/>
        <v>579</v>
      </c>
      <c r="G77" s="141">
        <f t="shared" si="23"/>
        <v>614</v>
      </c>
      <c r="H77" s="141">
        <f t="shared" si="23"/>
        <v>627</v>
      </c>
      <c r="I77" s="141">
        <f t="shared" si="23"/>
        <v>572</v>
      </c>
      <c r="J77" s="141">
        <f t="shared" si="23"/>
        <v>576</v>
      </c>
      <c r="K77" s="141">
        <f t="shared" si="23"/>
        <v>544</v>
      </c>
      <c r="L77" s="141">
        <f t="shared" si="23"/>
        <v>526</v>
      </c>
      <c r="M77" s="141">
        <f t="shared" si="23"/>
        <v>519</v>
      </c>
      <c r="N77" s="147">
        <f t="shared" si="23"/>
        <v>591</v>
      </c>
    </row>
    <row r="78" spans="1:14" ht="18" customHeight="1" thickBot="1" x14ac:dyDescent="0.3">
      <c r="A78" s="4" t="s">
        <v>26</v>
      </c>
      <c r="B78" s="4">
        <f t="shared" si="20"/>
        <v>832</v>
      </c>
      <c r="C78" s="17">
        <f t="shared" ref="C78:N78" si="24">C79</f>
        <v>79</v>
      </c>
      <c r="D78" s="10">
        <f t="shared" si="24"/>
        <v>72</v>
      </c>
      <c r="E78" s="18">
        <f t="shared" si="24"/>
        <v>69</v>
      </c>
      <c r="F78" s="10">
        <f t="shared" si="24"/>
        <v>71</v>
      </c>
      <c r="G78" s="18">
        <f t="shared" si="24"/>
        <v>89</v>
      </c>
      <c r="H78" s="10">
        <f t="shared" si="24"/>
        <v>65</v>
      </c>
      <c r="I78" s="18">
        <f t="shared" si="24"/>
        <v>70</v>
      </c>
      <c r="J78" s="10">
        <f>J79</f>
        <v>50</v>
      </c>
      <c r="K78" s="18">
        <f t="shared" si="24"/>
        <v>69</v>
      </c>
      <c r="L78" s="10">
        <f t="shared" si="24"/>
        <v>65</v>
      </c>
      <c r="M78" s="10">
        <f t="shared" si="24"/>
        <v>62</v>
      </c>
      <c r="N78" s="41">
        <f t="shared" si="24"/>
        <v>71</v>
      </c>
    </row>
    <row r="79" spans="1:14" ht="18" customHeight="1" thickBot="1" x14ac:dyDescent="0.3">
      <c r="A79" s="4" t="s">
        <v>42</v>
      </c>
      <c r="B79" s="4">
        <f t="shared" si="20"/>
        <v>832</v>
      </c>
      <c r="C79" s="5">
        <f>C80+C82</f>
        <v>79</v>
      </c>
      <c r="D79" s="6">
        <f t="shared" ref="D79:N79" si="25">D80+D82</f>
        <v>72</v>
      </c>
      <c r="E79" s="7">
        <f t="shared" si="25"/>
        <v>69</v>
      </c>
      <c r="F79" s="6">
        <f t="shared" si="25"/>
        <v>71</v>
      </c>
      <c r="G79" s="7">
        <f t="shared" si="25"/>
        <v>89</v>
      </c>
      <c r="H79" s="6">
        <f t="shared" si="25"/>
        <v>65</v>
      </c>
      <c r="I79" s="7">
        <f t="shared" si="25"/>
        <v>70</v>
      </c>
      <c r="J79" s="6">
        <f t="shared" si="25"/>
        <v>50</v>
      </c>
      <c r="K79" s="7">
        <f t="shared" si="25"/>
        <v>69</v>
      </c>
      <c r="L79" s="6">
        <f t="shared" si="25"/>
        <v>65</v>
      </c>
      <c r="M79" s="6">
        <f t="shared" si="25"/>
        <v>62</v>
      </c>
      <c r="N79" s="148">
        <f t="shared" si="25"/>
        <v>71</v>
      </c>
    </row>
    <row r="80" spans="1:14" ht="18" customHeight="1" x14ac:dyDescent="0.25">
      <c r="A80" s="20" t="s">
        <v>24</v>
      </c>
      <c r="B80" s="149">
        <f>SUM(C80:E80,F80:H80,I80:K80,L80:N80)</f>
        <v>832</v>
      </c>
      <c r="C80" s="150">
        <f>+C29+C33+C43+C47+C38+C51+C55</f>
        <v>79</v>
      </c>
      <c r="D80" s="118">
        <f t="shared" ref="D80:N80" si="26">+D29+D33+D43+D47+D38+D51+D55</f>
        <v>72</v>
      </c>
      <c r="E80" s="118">
        <f t="shared" si="26"/>
        <v>69</v>
      </c>
      <c r="F80" s="118">
        <f t="shared" si="26"/>
        <v>71</v>
      </c>
      <c r="G80" s="118">
        <f t="shared" si="26"/>
        <v>89</v>
      </c>
      <c r="H80" s="118">
        <f t="shared" si="26"/>
        <v>65</v>
      </c>
      <c r="I80" s="118">
        <f t="shared" si="26"/>
        <v>70</v>
      </c>
      <c r="J80" s="118">
        <f>+J29+J33+J43+J47+J38+J51+J55</f>
        <v>50</v>
      </c>
      <c r="K80" s="118">
        <f>+K29+K33+K43+K47+K38+K51+K55</f>
        <v>69</v>
      </c>
      <c r="L80" s="118">
        <f t="shared" si="26"/>
        <v>65</v>
      </c>
      <c r="M80" s="118">
        <f t="shared" si="26"/>
        <v>62</v>
      </c>
      <c r="N80" s="145">
        <f t="shared" si="26"/>
        <v>71</v>
      </c>
    </row>
    <row r="81" spans="1:14" ht="18" customHeight="1" x14ac:dyDescent="0.25">
      <c r="A81" s="124" t="s">
        <v>19</v>
      </c>
      <c r="B81" s="151">
        <f t="shared" si="20"/>
        <v>0</v>
      </c>
      <c r="C81" s="34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6">
        <v>0</v>
      </c>
    </row>
    <row r="82" spans="1:14" ht="18" customHeight="1" x14ac:dyDescent="0.25">
      <c r="A82" s="124" t="s">
        <v>20</v>
      </c>
      <c r="B82" s="151">
        <f t="shared" si="20"/>
        <v>0</v>
      </c>
      <c r="C82" s="152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29">
        <v>0</v>
      </c>
      <c r="N82" s="134">
        <v>0</v>
      </c>
    </row>
    <row r="83" spans="1:14" ht="18" customHeight="1" x14ac:dyDescent="0.25">
      <c r="A83" s="124" t="s">
        <v>21</v>
      </c>
      <c r="B83" s="151">
        <f t="shared" si="20"/>
        <v>2</v>
      </c>
      <c r="C83" s="29">
        <f>C34+C30+C48+C52+C56+C44+C39</f>
        <v>0</v>
      </c>
      <c r="D83" s="30">
        <f t="shared" ref="D83:N83" si="27">D34+D30+D48+D52+D56+D44+D39</f>
        <v>0</v>
      </c>
      <c r="E83" s="30">
        <f t="shared" si="27"/>
        <v>0</v>
      </c>
      <c r="F83" s="30">
        <f t="shared" si="27"/>
        <v>1</v>
      </c>
      <c r="G83" s="30">
        <f t="shared" si="27"/>
        <v>0</v>
      </c>
      <c r="H83" s="30">
        <f t="shared" si="27"/>
        <v>0</v>
      </c>
      <c r="I83" s="30">
        <f t="shared" si="27"/>
        <v>0</v>
      </c>
      <c r="J83" s="30">
        <f t="shared" si="27"/>
        <v>0</v>
      </c>
      <c r="K83" s="30">
        <f t="shared" si="27"/>
        <v>0</v>
      </c>
      <c r="L83" s="30">
        <f t="shared" si="27"/>
        <v>0</v>
      </c>
      <c r="M83" s="30">
        <f t="shared" si="27"/>
        <v>1</v>
      </c>
      <c r="N83" s="31">
        <f t="shared" si="27"/>
        <v>0</v>
      </c>
    </row>
    <row r="84" spans="1:14" ht="18" customHeight="1" thickBot="1" x14ac:dyDescent="0.3">
      <c r="A84" s="136" t="s">
        <v>22</v>
      </c>
      <c r="B84" s="153">
        <f t="shared" si="20"/>
        <v>831</v>
      </c>
      <c r="C84" s="154">
        <f>+C31+C45+C49+C40+C35+C53+C57</f>
        <v>79</v>
      </c>
      <c r="D84" s="139">
        <f t="shared" ref="D84:N84" si="28">+D31+D45+D49+D40+D35+D53+D57</f>
        <v>72</v>
      </c>
      <c r="E84" s="139">
        <f t="shared" si="28"/>
        <v>69</v>
      </c>
      <c r="F84" s="139">
        <f t="shared" si="28"/>
        <v>70</v>
      </c>
      <c r="G84" s="139">
        <f t="shared" si="28"/>
        <v>89</v>
      </c>
      <c r="H84" s="139">
        <f t="shared" si="28"/>
        <v>65</v>
      </c>
      <c r="I84" s="139">
        <f t="shared" si="28"/>
        <v>70</v>
      </c>
      <c r="J84" s="139">
        <f>+J31+J45+J49+J40+J35+J53+J57</f>
        <v>51</v>
      </c>
      <c r="K84" s="139">
        <f>+K31+K45+K49+K40+K35+K53+K57</f>
        <v>69</v>
      </c>
      <c r="L84" s="139">
        <f t="shared" si="28"/>
        <v>65</v>
      </c>
      <c r="M84" s="139">
        <f t="shared" si="28"/>
        <v>61</v>
      </c>
      <c r="N84" s="147">
        <f t="shared" si="28"/>
        <v>71</v>
      </c>
    </row>
    <row r="85" spans="1:14" x14ac:dyDescent="0.25">
      <c r="A85" s="12"/>
    </row>
    <row r="86" spans="1:14" x14ac:dyDescent="0.25">
      <c r="H86" s="1" t="s">
        <v>43</v>
      </c>
    </row>
  </sheetData>
  <mergeCells count="4">
    <mergeCell ref="A2:N2"/>
    <mergeCell ref="A3:N3"/>
    <mergeCell ref="A62:N62"/>
    <mergeCell ref="A63:N63"/>
  </mergeCells>
  <dataValidations count="1">
    <dataValidation operator="greaterThanOrEqual" allowBlank="1" showErrorMessage="1" errorTitle="Tipo de dato no válido" error="Debe de digitar un número entero" promptTitle="yolanda:" prompt="se cargo informacion del 3er trimestre que se obvio" sqref="N21"/>
  </dataValidations>
  <printOptions horizontalCentered="1"/>
  <pageMargins left="3.937007874015748E-2" right="0.39370078740157483" top="0.98425196850393704" bottom="0.78740157480314965" header="0" footer="0"/>
  <pageSetup paperSize="9" scale="44" orientation="portrait" r:id="rId1"/>
  <headerFooter alignWithMargins="0">
    <oddFooter>Página &amp;P</oddFooter>
  </headerFooter>
  <rowBreaks count="1" manualBreakCount="1">
    <brk id="60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Partos</vt:lpstr>
      <vt:lpstr>Partos!Área_de_impresión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dcterms:created xsi:type="dcterms:W3CDTF">2023-04-14T13:36:31Z</dcterms:created>
  <dcterms:modified xsi:type="dcterms:W3CDTF">2023-04-14T13:36:51Z</dcterms:modified>
</cp:coreProperties>
</file>